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720" windowWidth="24060" windowHeight="16580" tabRatio="812" activeTab="0"/>
  </bookViews>
  <sheets>
    <sheet name="Pixels" sheetId="1" r:id="rId1"/>
    <sheet name="Millimeters" sheetId="2" r:id="rId2"/>
    <sheet name="Calibrations" sheetId="3" r:id="rId3"/>
    <sheet name="Averages" sheetId="4" r:id="rId4"/>
    <sheet name="All" sheetId="5" r:id="rId5"/>
    <sheet name="CombinedAgar" sheetId="6" r:id="rId6"/>
    <sheet name=".5X-Agar" sheetId="7" r:id="rId7"/>
    <sheet name="1.0x-Agar" sheetId="8" r:id="rId8"/>
    <sheet name="1.5X-Agar" sheetId="9" r:id="rId9"/>
  </sheets>
  <definedNames/>
  <calcPr fullCalcOnLoad="1"/>
</workbook>
</file>

<file path=xl/sharedStrings.xml><?xml version="1.0" encoding="utf-8"?>
<sst xmlns="http://schemas.openxmlformats.org/spreadsheetml/2006/main" count="171" uniqueCount="93">
  <si>
    <t>0.5X/25</t>
  </si>
  <si>
    <t>0.5X/50</t>
  </si>
  <si>
    <t>1.0X/25</t>
  </si>
  <si>
    <t>1.0X/100</t>
  </si>
  <si>
    <t>1.5X/25</t>
  </si>
  <si>
    <t>1.5X/50</t>
  </si>
  <si>
    <t>1.5X/100</t>
  </si>
  <si>
    <t>1.0X/50</t>
  </si>
  <si>
    <t>0.5X/100</t>
  </si>
  <si>
    <t>Calibration 1</t>
  </si>
  <si>
    <t>401 px</t>
  </si>
  <si>
    <t>Calibration 2</t>
  </si>
  <si>
    <t>430 px</t>
  </si>
  <si>
    <t>1A-1</t>
  </si>
  <si>
    <t>1A-2</t>
  </si>
  <si>
    <t>1A-3</t>
  </si>
  <si>
    <t>1B-1</t>
  </si>
  <si>
    <t>1B-2</t>
  </si>
  <si>
    <t>1B-3</t>
  </si>
  <si>
    <t>2A-1</t>
  </si>
  <si>
    <t>2A-2</t>
  </si>
  <si>
    <t>2A-3</t>
  </si>
  <si>
    <t>3A-1</t>
  </si>
  <si>
    <t>3A-2</t>
  </si>
  <si>
    <t>3A-3</t>
  </si>
  <si>
    <t>4A-1</t>
  </si>
  <si>
    <t>4A-2</t>
  </si>
  <si>
    <t>4A-3</t>
  </si>
  <si>
    <t>5A-1</t>
  </si>
  <si>
    <t>5A-2</t>
  </si>
  <si>
    <t>5A-3</t>
  </si>
  <si>
    <t>6A-1</t>
  </si>
  <si>
    <t>6A-2</t>
  </si>
  <si>
    <t>6A-3</t>
  </si>
  <si>
    <t>7A-1</t>
  </si>
  <si>
    <t>7A-2</t>
  </si>
  <si>
    <t>7A-3</t>
  </si>
  <si>
    <t>8A-1</t>
  </si>
  <si>
    <t>8A-2</t>
  </si>
  <si>
    <t>8A-3</t>
  </si>
  <si>
    <t>9A-1</t>
  </si>
  <si>
    <t>9A-2</t>
  </si>
  <si>
    <t>9A-3</t>
  </si>
  <si>
    <t>2B-1</t>
  </si>
  <si>
    <t>2B-2</t>
  </si>
  <si>
    <t>2B-3</t>
  </si>
  <si>
    <t>3B-1</t>
  </si>
  <si>
    <t>3B-2</t>
  </si>
  <si>
    <t>3B-3</t>
  </si>
  <si>
    <t>4B-1</t>
  </si>
  <si>
    <t>4B-2</t>
  </si>
  <si>
    <t>4B-3</t>
  </si>
  <si>
    <t>5B-1</t>
  </si>
  <si>
    <t>5B-2</t>
  </si>
  <si>
    <t>5B-3</t>
  </si>
  <si>
    <t>6B-1</t>
  </si>
  <si>
    <t>6B-2</t>
  </si>
  <si>
    <t>6B-3</t>
  </si>
  <si>
    <t>7B-1</t>
  </si>
  <si>
    <t>7B-2</t>
  </si>
  <si>
    <t>7B-3</t>
  </si>
  <si>
    <t>8B-1</t>
  </si>
  <si>
    <t>8B-2</t>
  </si>
  <si>
    <t>8B-3</t>
  </si>
  <si>
    <t>9B-1</t>
  </si>
  <si>
    <t>9B-2</t>
  </si>
  <si>
    <t>9B-3</t>
  </si>
  <si>
    <t>Time Since Plating (hours)</t>
  </si>
  <si>
    <t>Time Since Plating (hours)</t>
  </si>
  <si>
    <t>50 mm</t>
  </si>
  <si>
    <t>mm/px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</si>
  <si>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</si>
  <si>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</si>
  <si>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</si>
  <si>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</si>
  <si>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</si>
  <si>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</si>
  <si>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</si>
  <si>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</si>
  <si>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</si>
  <si>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Standard Deviation</t>
  </si>
  <si>
    <t>Average</t>
  </si>
  <si>
    <t>Standard Error</t>
  </si>
  <si>
    <t>Calibration 1</t>
  </si>
  <si>
    <t>Calibration 2</t>
  </si>
  <si>
    <t>Averages</t>
  </si>
  <si>
    <t>100 ug/mL Amp</t>
  </si>
  <si>
    <t>50 ug/mL Amp</t>
  </si>
  <si>
    <t>25 ug/mL Amp</t>
  </si>
  <si>
    <t>Standard Deviation</t>
  </si>
  <si>
    <t>Standard Error</t>
  </si>
  <si>
    <t>1A</t>
  </si>
  <si>
    <t>Hours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</si>
</sst>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0.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25"/>
          <c:w val="0.8492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Averages!$A$4</c:f>
              <c:strCache>
                <c:ptCount val="1"/>
                <c:pt idx="0">
                  <c:v>0.5X/25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Averages!$B$4:$O$4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1.6209476309226936</c:v>
                </c:pt>
                <c:pt idx="3">
                  <c:v>3.117206982543641</c:v>
                </c:pt>
                <c:pt idx="4">
                  <c:v>4.0315876974231095</c:v>
                </c:pt>
                <c:pt idx="5">
                  <c:v>5.403158769742311</c:v>
                </c:pt>
                <c:pt idx="6">
                  <c:v>6.279069767441861</c:v>
                </c:pt>
                <c:pt idx="7">
                  <c:v>7.015503875968992</c:v>
                </c:pt>
                <c:pt idx="8">
                  <c:v>7.790697674418605</c:v>
                </c:pt>
                <c:pt idx="9">
                  <c:v>9.224806201550388</c:v>
                </c:pt>
                <c:pt idx="10">
                  <c:v>10.077519379844961</c:v>
                </c:pt>
                <c:pt idx="11">
                  <c:v>13.953488372093025</c:v>
                </c:pt>
                <c:pt idx="12">
                  <c:v>17.713178294573645</c:v>
                </c:pt>
                <c:pt idx="13">
                  <c:v>22.09302325581395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Averages!$A$5</c:f>
              <c:strCache>
                <c:ptCount val="1"/>
                <c:pt idx="0">
                  <c:v>0.5X/50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0.9975062344139651</c:v>
                </c:pt>
                <c:pt idx="3">
                  <c:v>2.2443890274314215</c:v>
                </c:pt>
                <c:pt idx="4">
                  <c:v>3.4081463009143804</c:v>
                </c:pt>
                <c:pt idx="5">
                  <c:v>4.405652535328346</c:v>
                </c:pt>
                <c:pt idx="6">
                  <c:v>4.573643410852713</c:v>
                </c:pt>
                <c:pt idx="7">
                  <c:v>5.116279069767441</c:v>
                </c:pt>
                <c:pt idx="8">
                  <c:v>6.395348837209302</c:v>
                </c:pt>
                <c:pt idx="9">
                  <c:v>6.8604651162790695</c:v>
                </c:pt>
                <c:pt idx="10">
                  <c:v>7.596899224806201</c:v>
                </c:pt>
                <c:pt idx="11">
                  <c:v>10.116279069767442</c:v>
                </c:pt>
                <c:pt idx="12">
                  <c:v>13.023255813953488</c:v>
                </c:pt>
                <c:pt idx="13">
                  <c:v>14.922480620155037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Averages!$A$6</c:f>
              <c:strCache>
                <c:ptCount val="1"/>
                <c:pt idx="0">
                  <c:v>0.5X/100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Averages!$B$6:$O$6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1.7040731504571902</c:v>
                </c:pt>
                <c:pt idx="4">
                  <c:v>2.5353283458021614</c:v>
                </c:pt>
                <c:pt idx="5">
                  <c:v>3.865336658354115</c:v>
                </c:pt>
                <c:pt idx="6">
                  <c:v>3.875968992248062</c:v>
                </c:pt>
                <c:pt idx="7">
                  <c:v>4.457364341085271</c:v>
                </c:pt>
                <c:pt idx="8">
                  <c:v>5.155038759689922</c:v>
                </c:pt>
                <c:pt idx="9">
                  <c:v>6.085271317829457</c:v>
                </c:pt>
                <c:pt idx="10">
                  <c:v>6.666666666666667</c:v>
                </c:pt>
                <c:pt idx="11">
                  <c:v>8.875968992248062</c:v>
                </c:pt>
                <c:pt idx="12">
                  <c:v>12.015503875968994</c:v>
                </c:pt>
                <c:pt idx="13">
                  <c:v>12.596899224806203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Averages!$A$7</c:f>
              <c:strCache>
                <c:ptCount val="1"/>
                <c:pt idx="0">
                  <c:v>1.0X/25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Averages!$B$7:$O$7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1.7040731504571902</c:v>
                </c:pt>
                <c:pt idx="3">
                  <c:v>2.9925187032418954</c:v>
                </c:pt>
                <c:pt idx="4">
                  <c:v>4.239401496259352</c:v>
                </c:pt>
                <c:pt idx="5">
                  <c:v>5.195344970906068</c:v>
                </c:pt>
                <c:pt idx="6">
                  <c:v>6.085271317829457</c:v>
                </c:pt>
                <c:pt idx="7">
                  <c:v>6.782945736434108</c:v>
                </c:pt>
                <c:pt idx="8">
                  <c:v>8.10077519379845</c:v>
                </c:pt>
                <c:pt idx="9">
                  <c:v>9.263565891472867</c:v>
                </c:pt>
                <c:pt idx="10">
                  <c:v>10.348837209302326</c:v>
                </c:pt>
                <c:pt idx="11">
                  <c:v>15.465116279069766</c:v>
                </c:pt>
                <c:pt idx="12">
                  <c:v>19.961240310077518</c:v>
                </c:pt>
                <c:pt idx="13">
                  <c:v>25.77519379844961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Averages!$A$8</c:f>
              <c:strCache>
                <c:ptCount val="1"/>
                <c:pt idx="0">
                  <c:v>1.0X/50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0.8728179551122195</c:v>
                </c:pt>
                <c:pt idx="3">
                  <c:v>2.119700748129676</c:v>
                </c:pt>
                <c:pt idx="4">
                  <c:v>3.2834580216126352</c:v>
                </c:pt>
                <c:pt idx="5">
                  <c:v>4.488778054862843</c:v>
                </c:pt>
                <c:pt idx="6">
                  <c:v>4.844961240310077</c:v>
                </c:pt>
                <c:pt idx="7">
                  <c:v>5.387596899224806</c:v>
                </c:pt>
                <c:pt idx="8">
                  <c:v>6.937984496124031</c:v>
                </c:pt>
                <c:pt idx="9">
                  <c:v>8.217054263565892</c:v>
                </c:pt>
                <c:pt idx="10">
                  <c:v>8.527131782945736</c:v>
                </c:pt>
                <c:pt idx="11">
                  <c:v>12.674418604651164</c:v>
                </c:pt>
                <c:pt idx="12">
                  <c:v>15.348837209302326</c:v>
                </c:pt>
                <c:pt idx="13">
                  <c:v>18.68217054263566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Averages!$A$9</c:f>
              <c:strCache>
                <c:ptCount val="1"/>
                <c:pt idx="0">
                  <c:v>1.0X/100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0.9975062344139651</c:v>
                </c:pt>
                <c:pt idx="4">
                  <c:v>2.7015793848711556</c:v>
                </c:pt>
                <c:pt idx="5">
                  <c:v>3.491271820448878</c:v>
                </c:pt>
                <c:pt idx="6">
                  <c:v>4.3023255813953485</c:v>
                </c:pt>
                <c:pt idx="7">
                  <c:v>5.232558139534883</c:v>
                </c:pt>
                <c:pt idx="8">
                  <c:v>5.65891472868217</c:v>
                </c:pt>
                <c:pt idx="9">
                  <c:v>6.9767441860465125</c:v>
                </c:pt>
                <c:pt idx="10">
                  <c:v>7.325581395348837</c:v>
                </c:pt>
                <c:pt idx="11">
                  <c:v>10.620155038759691</c:v>
                </c:pt>
                <c:pt idx="12">
                  <c:v>13.372093023255815</c:v>
                </c:pt>
                <c:pt idx="13">
                  <c:v>14.534883720930234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Averages!$A$10</c:f>
              <c:strCache>
                <c:ptCount val="1"/>
                <c:pt idx="0">
                  <c:v>1.5X/25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1.2468827930174564</c:v>
                </c:pt>
                <c:pt idx="3">
                  <c:v>3.2834580216126352</c:v>
                </c:pt>
                <c:pt idx="4">
                  <c:v>4.987531172069826</c:v>
                </c:pt>
                <c:pt idx="5">
                  <c:v>6.151288445552784</c:v>
                </c:pt>
                <c:pt idx="6">
                  <c:v>6.744186046511627</c:v>
                </c:pt>
                <c:pt idx="7">
                  <c:v>7.751937984496124</c:v>
                </c:pt>
                <c:pt idx="8">
                  <c:v>9.069767441860465</c:v>
                </c:pt>
                <c:pt idx="9">
                  <c:v>9.96124031007752</c:v>
                </c:pt>
                <c:pt idx="10">
                  <c:v>10.775193798449614</c:v>
                </c:pt>
                <c:pt idx="11">
                  <c:v>16.472868217054263</c:v>
                </c:pt>
                <c:pt idx="12">
                  <c:v>22.48062015503876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Averages!$A$11</c:f>
              <c:strCache>
                <c:ptCount val="1"/>
                <c:pt idx="0">
                  <c:v>1.5X/50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0.9975062344139651</c:v>
                </c:pt>
                <c:pt idx="3">
                  <c:v>2.5768911055694104</c:v>
                </c:pt>
                <c:pt idx="4">
                  <c:v>3.9900249376558605</c:v>
                </c:pt>
                <c:pt idx="5">
                  <c:v>4.779717373233583</c:v>
                </c:pt>
                <c:pt idx="6">
                  <c:v>5.65891472868217</c:v>
                </c:pt>
                <c:pt idx="7">
                  <c:v>6.3565891472868215</c:v>
                </c:pt>
                <c:pt idx="8">
                  <c:v>7.635658914728682</c:v>
                </c:pt>
                <c:pt idx="9">
                  <c:v>7.984496124031008</c:v>
                </c:pt>
                <c:pt idx="10">
                  <c:v>8.10077519379845</c:v>
                </c:pt>
                <c:pt idx="11">
                  <c:v>11.937984496124031</c:v>
                </c:pt>
                <c:pt idx="12">
                  <c:v>15.503875968992247</c:v>
                </c:pt>
                <c:pt idx="13">
                  <c:v>17.829457364341085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Averages!$A$12</c:f>
              <c:strCache>
                <c:ptCount val="1"/>
                <c:pt idx="0">
                  <c:v>1.5X/100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Averages!$B$12:$O$12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1.9118869492934332</c:v>
                </c:pt>
                <c:pt idx="4">
                  <c:v>2.950955943474647</c:v>
                </c:pt>
                <c:pt idx="5">
                  <c:v>4.114713216957607</c:v>
                </c:pt>
                <c:pt idx="6">
                  <c:v>4.612403100775194</c:v>
                </c:pt>
                <c:pt idx="7">
                  <c:v>5.387596899224806</c:v>
                </c:pt>
                <c:pt idx="8">
                  <c:v>6.3565891472868215</c:v>
                </c:pt>
                <c:pt idx="9">
                  <c:v>7.015503875968992</c:v>
                </c:pt>
                <c:pt idx="10">
                  <c:v>7.286821705426356</c:v>
                </c:pt>
                <c:pt idx="11">
                  <c:v>9.612403100775195</c:v>
                </c:pt>
                <c:pt idx="12">
                  <c:v>11.589147286821705</c:v>
                </c:pt>
                <c:pt idx="13">
                  <c:v>13.64341085271318</c:v>
                </c:pt>
              </c:numCache>
            </c:numRef>
          </c:yVal>
          <c:smooth val="0"/>
        </c:ser>
        <c:axId val="24167398"/>
        <c:axId val="16179991"/>
      </c:scatterChart>
      <c:valAx>
        <c:axId val="2416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79991"/>
        <c:crosses val="autoZero"/>
        <c:crossBetween val="midCat"/>
        <c:dispUnits/>
      </c:valAx>
      <c:valAx>
        <c:axId val="16179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673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75"/>
          <c:y val="0.3175"/>
          <c:w val="0.09925"/>
          <c:h val="0.3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25"/>
          <c:w val="0.8082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Averages!$A$46</c:f>
              <c:strCache>
                <c:ptCount val="1"/>
                <c:pt idx="0">
                  <c:v>25 ug/mL Amp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Averages!$B$61:$O$61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0.13906109656334603</c:v>
                  </c:pt>
                  <c:pt idx="3">
                    <c:v>0.10274589203513006</c:v>
                  </c:pt>
                  <c:pt idx="4">
                    <c:v>0.16112085549477792</c:v>
                  </c:pt>
                  <c:pt idx="5">
                    <c:v>0.15520474163485917</c:v>
                  </c:pt>
                  <c:pt idx="6">
                    <c:v>0.12375480659346118</c:v>
                  </c:pt>
                  <c:pt idx="7">
                    <c:v>0.17417918298078972</c:v>
                  </c:pt>
                  <c:pt idx="8">
                    <c:v>0.21415483791022052</c:v>
                  </c:pt>
                  <c:pt idx="9">
                    <c:v>0.13442281683903948</c:v>
                  </c:pt>
                  <c:pt idx="10">
                    <c:v>0.15517328358481663</c:v>
                  </c:pt>
                  <c:pt idx="11">
                    <c:v>0.4147970996557789</c:v>
                  </c:pt>
                  <c:pt idx="12">
                    <c:v>0.7922330602974612</c:v>
                  </c:pt>
                  <c:pt idx="13">
                    <c:v>1.206696905120776</c:v>
                  </c:pt>
                </c:numCache>
              </c:numRef>
            </c:plus>
            <c:minus>
              <c:numRef>
                <c:f>Averages!$B$61:$O$61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0.13906109656334603</c:v>
                  </c:pt>
                  <c:pt idx="3">
                    <c:v>0.10274589203513006</c:v>
                  </c:pt>
                  <c:pt idx="4">
                    <c:v>0.16112085549477792</c:v>
                  </c:pt>
                  <c:pt idx="5">
                    <c:v>0.15520474163485917</c:v>
                  </c:pt>
                  <c:pt idx="6">
                    <c:v>0.12375480659346118</c:v>
                  </c:pt>
                  <c:pt idx="7">
                    <c:v>0.17417918298078972</c:v>
                  </c:pt>
                  <c:pt idx="8">
                    <c:v>0.21415483791022052</c:v>
                  </c:pt>
                  <c:pt idx="9">
                    <c:v>0.13442281683903948</c:v>
                  </c:pt>
                  <c:pt idx="10">
                    <c:v>0.15517328358481663</c:v>
                  </c:pt>
                  <c:pt idx="11">
                    <c:v>0.4147970996557789</c:v>
                  </c:pt>
                  <c:pt idx="12">
                    <c:v>0.7922330602974612</c:v>
                  </c:pt>
                  <c:pt idx="13">
                    <c:v>1.206696905120776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Averages!$B$45:$O$45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Averages!$B$46:$O$46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1.5239678581324472</c:v>
                </c:pt>
                <c:pt idx="3">
                  <c:v>3.1310612357993906</c:v>
                </c:pt>
                <c:pt idx="4">
                  <c:v>4.419506788584095</c:v>
                </c:pt>
                <c:pt idx="5">
                  <c:v>5.583264062067054</c:v>
                </c:pt>
                <c:pt idx="6">
                  <c:v>6.369509043927648</c:v>
                </c:pt>
                <c:pt idx="7">
                  <c:v>7.183462532299741</c:v>
                </c:pt>
                <c:pt idx="8">
                  <c:v>8.320413436692506</c:v>
                </c:pt>
                <c:pt idx="9">
                  <c:v>9.483204134366925</c:v>
                </c:pt>
                <c:pt idx="10">
                  <c:v>10.400516795865633</c:v>
                </c:pt>
                <c:pt idx="11">
                  <c:v>15.297157622739016</c:v>
                </c:pt>
                <c:pt idx="12">
                  <c:v>20.05167958656331</c:v>
                </c:pt>
                <c:pt idx="13">
                  <c:v>23.934108527131784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Averages!$A$47</c:f>
              <c:strCache>
                <c:ptCount val="1"/>
                <c:pt idx="0">
                  <c:v>50 ug/mL Amp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Averages!$B$62:$O$62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0.15271133059745504</c:v>
                  </c:pt>
                  <c:pt idx="3">
                    <c:v>0.09990444099373798</c:v>
                  </c:pt>
                  <c:pt idx="4">
                    <c:v>0.12829218050327232</c:v>
                  </c:pt>
                  <c:pt idx="5">
                    <c:v>0.0859633807563785</c:v>
                  </c:pt>
                  <c:pt idx="6">
                    <c:v>0.18767233909992295</c:v>
                  </c:pt>
                  <c:pt idx="7">
                    <c:v>0.19763641525552977</c:v>
                  </c:pt>
                  <c:pt idx="8">
                    <c:v>0.2055035364416904</c:v>
                  </c:pt>
                  <c:pt idx="9">
                    <c:v>0.2345237062102319</c:v>
                  </c:pt>
                  <c:pt idx="10">
                    <c:v>0.18294318163445436</c:v>
                  </c:pt>
                  <c:pt idx="11">
                    <c:v>0.42286764467837296</c:v>
                  </c:pt>
                  <c:pt idx="12">
                    <c:v>0.42405021788828035</c:v>
                  </c:pt>
                  <c:pt idx="13">
                    <c:v>0.637214227165769</c:v>
                  </c:pt>
                </c:numCache>
              </c:numRef>
            </c:plus>
            <c:minus>
              <c:numRef>
                <c:f>Averages!$B$62:$O$62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0.15271133059745504</c:v>
                  </c:pt>
                  <c:pt idx="3">
                    <c:v>0.09990444099373798</c:v>
                  </c:pt>
                  <c:pt idx="4">
                    <c:v>0.12829218050327232</c:v>
                  </c:pt>
                  <c:pt idx="5">
                    <c:v>0.0859633807563785</c:v>
                  </c:pt>
                  <c:pt idx="6">
                    <c:v>0.18767233909992295</c:v>
                  </c:pt>
                  <c:pt idx="7">
                    <c:v>0.19763641525552977</c:v>
                  </c:pt>
                  <c:pt idx="8">
                    <c:v>0.2055035364416904</c:v>
                  </c:pt>
                  <c:pt idx="9">
                    <c:v>0.2345237062102319</c:v>
                  </c:pt>
                  <c:pt idx="10">
                    <c:v>0.18294318163445436</c:v>
                  </c:pt>
                  <c:pt idx="11">
                    <c:v>0.42286764467837296</c:v>
                  </c:pt>
                  <c:pt idx="12">
                    <c:v>0.42405021788828035</c:v>
                  </c:pt>
                  <c:pt idx="13">
                    <c:v>0.637214227165769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Averages!$B$45:$O$45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Averages!$B$47:$O$47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0.9559434746467166</c:v>
                </c:pt>
                <c:pt idx="3">
                  <c:v>2.313660293710169</c:v>
                </c:pt>
                <c:pt idx="4">
                  <c:v>3.560543086727625</c:v>
                </c:pt>
                <c:pt idx="5">
                  <c:v>4.558049321141591</c:v>
                </c:pt>
                <c:pt idx="6">
                  <c:v>5.025839793281653</c:v>
                </c:pt>
                <c:pt idx="7">
                  <c:v>5.62015503875969</c:v>
                </c:pt>
                <c:pt idx="8">
                  <c:v>6.989664082687338</c:v>
                </c:pt>
                <c:pt idx="9">
                  <c:v>7.687338501291988</c:v>
                </c:pt>
                <c:pt idx="10">
                  <c:v>8.074935400516795</c:v>
                </c:pt>
                <c:pt idx="11">
                  <c:v>11.576227390180879</c:v>
                </c:pt>
                <c:pt idx="12">
                  <c:v>14.62532299741602</c:v>
                </c:pt>
                <c:pt idx="13">
                  <c:v>17.144702842377264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Averages!$A$48</c:f>
              <c:strCache>
                <c:ptCount val="1"/>
                <c:pt idx="0">
                  <c:v>100 ug/mL Amp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Averages!$B$63:$O$63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0.2109079710118917</c:v>
                  </c:pt>
                  <c:pt idx="4">
                    <c:v>0.11083402604599452</c:v>
                  </c:pt>
                  <c:pt idx="5">
                    <c:v>0.10596466154598655</c:v>
                  </c:pt>
                  <c:pt idx="6">
                    <c:v>0.11946538765443847</c:v>
                  </c:pt>
                  <c:pt idx="7">
                    <c:v>0.14730948644691694</c:v>
                  </c:pt>
                  <c:pt idx="8">
                    <c:v>0.192610484701237</c:v>
                  </c:pt>
                  <c:pt idx="9">
                    <c:v>0.16227205022067834</c:v>
                  </c:pt>
                  <c:pt idx="10">
                    <c:v>0.14108740095504732</c:v>
                  </c:pt>
                  <c:pt idx="11">
                    <c:v>0.2775523392628127</c:v>
                  </c:pt>
                  <c:pt idx="12">
                    <c:v>0.39669553276082964</c:v>
                  </c:pt>
                  <c:pt idx="13">
                    <c:v>0.4681123001160834</c:v>
                  </c:pt>
                </c:numCache>
              </c:numRef>
            </c:plus>
            <c:minus>
              <c:numRef>
                <c:f>Averages!$B$63:$O$63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0.2109079710118917</c:v>
                  </c:pt>
                  <c:pt idx="4">
                    <c:v>0.11083402604599452</c:v>
                  </c:pt>
                  <c:pt idx="5">
                    <c:v>0.10596466154598655</c:v>
                  </c:pt>
                  <c:pt idx="6">
                    <c:v>0.11946538765443847</c:v>
                  </c:pt>
                  <c:pt idx="7">
                    <c:v>0.14730948644691694</c:v>
                  </c:pt>
                  <c:pt idx="8">
                    <c:v>0.192610484701237</c:v>
                  </c:pt>
                  <c:pt idx="9">
                    <c:v>0.16227205022067834</c:v>
                  </c:pt>
                  <c:pt idx="10">
                    <c:v>0.14108740095504732</c:v>
                  </c:pt>
                  <c:pt idx="11">
                    <c:v>0.2775523392628127</c:v>
                  </c:pt>
                  <c:pt idx="12">
                    <c:v>0.39669553276082964</c:v>
                  </c:pt>
                  <c:pt idx="13">
                    <c:v>0.4681123001160834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Averages!$B$45:$O$45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Averages!$B$48:$O$48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1.537822111388196</c:v>
                </c:pt>
                <c:pt idx="4">
                  <c:v>2.729287891382655</c:v>
                </c:pt>
                <c:pt idx="5">
                  <c:v>3.8237738985868663</c:v>
                </c:pt>
                <c:pt idx="6">
                  <c:v>4.263565891472869</c:v>
                </c:pt>
                <c:pt idx="7">
                  <c:v>5.025839793281653</c:v>
                </c:pt>
                <c:pt idx="8">
                  <c:v>5.723514211886305</c:v>
                </c:pt>
                <c:pt idx="9">
                  <c:v>6.69250645994832</c:v>
                </c:pt>
                <c:pt idx="10">
                  <c:v>7.093023255813954</c:v>
                </c:pt>
                <c:pt idx="11">
                  <c:v>9.70284237726098</c:v>
                </c:pt>
                <c:pt idx="12">
                  <c:v>12.325581395348838</c:v>
                </c:pt>
                <c:pt idx="13">
                  <c:v>13.591731266149871</c:v>
                </c:pt>
              </c:numCache>
            </c:numRef>
          </c:yVal>
          <c:smooth val="0"/>
        </c:ser>
        <c:axId val="11402192"/>
        <c:axId val="35510865"/>
      </c:scatterChart>
      <c:valAx>
        <c:axId val="11402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10865"/>
        <c:crosses val="autoZero"/>
        <c:crossBetween val="midCat"/>
        <c:dispUnits/>
      </c:valAx>
      <c:valAx>
        <c:axId val="35510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021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437"/>
          <c:w val="0.141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0.88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Averages!$A$4</c:f>
              <c:strCache>
                <c:ptCount val="1"/>
                <c:pt idx="0">
                  <c:v>0.5X/25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Averages!$B$32:$O$32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0.2493765586034911</c:v>
                  </c:pt>
                  <c:pt idx="3">
                    <c:v>0.2595593515543794</c:v>
                  </c:pt>
                  <c:pt idx="4">
                    <c:v>0.14985666149060106</c:v>
                  </c:pt>
                  <c:pt idx="5">
                    <c:v>0.14985666149060894</c:v>
                  </c:pt>
                  <c:pt idx="6">
                    <c:v>0.20140125669404998</c:v>
                  </c:pt>
                  <c:pt idx="7">
                    <c:v>0.2713178294573674</c:v>
                  </c:pt>
                  <c:pt idx="8">
                    <c:v>0.11627906976745565</c:v>
                  </c:pt>
                  <c:pt idx="9">
                    <c:v>0.0775193798449297</c:v>
                  </c:pt>
                  <c:pt idx="10">
                    <c:v>0.20509700085770605</c:v>
                  </c:pt>
                  <c:pt idx="11">
                    <c:v>0.41925014830975377</c:v>
                  </c:pt>
                  <c:pt idx="12">
                    <c:v>0.6091563428489045</c:v>
                  </c:pt>
                  <c:pt idx="13">
                    <c:v>1.080415493392757</c:v>
                  </c:pt>
                </c:numCache>
              </c:numRef>
            </c:plus>
            <c:minus>
              <c:numRef>
                <c:f>Averages!$B$32:$O$32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0.2493765586034911</c:v>
                  </c:pt>
                  <c:pt idx="3">
                    <c:v>0.2595593515543794</c:v>
                  </c:pt>
                  <c:pt idx="4">
                    <c:v>0.14985666149060106</c:v>
                  </c:pt>
                  <c:pt idx="5">
                    <c:v>0.14985666149060894</c:v>
                  </c:pt>
                  <c:pt idx="6">
                    <c:v>0.20140125669404998</c:v>
                  </c:pt>
                  <c:pt idx="7">
                    <c:v>0.2713178294573674</c:v>
                  </c:pt>
                  <c:pt idx="8">
                    <c:v>0.11627906976745565</c:v>
                  </c:pt>
                  <c:pt idx="9">
                    <c:v>0.0775193798449297</c:v>
                  </c:pt>
                  <c:pt idx="10">
                    <c:v>0.20509700085770605</c:v>
                  </c:pt>
                  <c:pt idx="11">
                    <c:v>0.41925014830975377</c:v>
                  </c:pt>
                  <c:pt idx="12">
                    <c:v>0.6091563428489045</c:v>
                  </c:pt>
                  <c:pt idx="13">
                    <c:v>1.080415493392757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Averages!$B$4:$O$4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1.6209476309226936</c:v>
                </c:pt>
                <c:pt idx="3">
                  <c:v>3.117206982543641</c:v>
                </c:pt>
                <c:pt idx="4">
                  <c:v>4.0315876974231095</c:v>
                </c:pt>
                <c:pt idx="5">
                  <c:v>5.403158769742311</c:v>
                </c:pt>
                <c:pt idx="6">
                  <c:v>6.279069767441861</c:v>
                </c:pt>
                <c:pt idx="7">
                  <c:v>7.015503875968992</c:v>
                </c:pt>
                <c:pt idx="8">
                  <c:v>7.790697674418605</c:v>
                </c:pt>
                <c:pt idx="9">
                  <c:v>9.224806201550388</c:v>
                </c:pt>
                <c:pt idx="10">
                  <c:v>10.077519379844961</c:v>
                </c:pt>
                <c:pt idx="11">
                  <c:v>13.953488372093025</c:v>
                </c:pt>
                <c:pt idx="12">
                  <c:v>17.713178294573645</c:v>
                </c:pt>
                <c:pt idx="13">
                  <c:v>22.09302325581395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Averages!$A$5</c:f>
              <c:strCache>
                <c:ptCount val="1"/>
                <c:pt idx="0">
                  <c:v>0.5X/50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Averages!$B$33:$O$33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0.4987531172069826</c:v>
                  </c:pt>
                  <c:pt idx="3">
                    <c:v>0.07198881161965137</c:v>
                  </c:pt>
                  <c:pt idx="4">
                    <c:v>0.2199294522913243</c:v>
                  </c:pt>
                  <c:pt idx="5">
                    <c:v>0.1811678696400961</c:v>
                  </c:pt>
                  <c:pt idx="6">
                    <c:v>0.1689495714550662</c:v>
                  </c:pt>
                  <c:pt idx="7">
                    <c:v>0.11627906976744547</c:v>
                  </c:pt>
                  <c:pt idx="8">
                    <c:v>0.30764550128657825</c:v>
                  </c:pt>
                  <c:pt idx="9">
                    <c:v>0.24205418598444317</c:v>
                  </c:pt>
                  <c:pt idx="10">
                    <c:v>0.31726173534390617</c:v>
                  </c:pt>
                  <c:pt idx="11">
                    <c:v>0.48410837196887657</c:v>
                  </c:pt>
                  <c:pt idx="12">
                    <c:v>0.20140125669409115</c:v>
                  </c:pt>
                  <c:pt idx="13">
                    <c:v>0.7780953449567846</c:v>
                  </c:pt>
                </c:numCache>
              </c:numRef>
            </c:plus>
            <c:minus>
              <c:numRef>
                <c:f>Averages!$B$33:$O$33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0.4987531172069826</c:v>
                  </c:pt>
                  <c:pt idx="3">
                    <c:v>0.07198881161965137</c:v>
                  </c:pt>
                  <c:pt idx="4">
                    <c:v>0.2199294522913243</c:v>
                  </c:pt>
                  <c:pt idx="5">
                    <c:v>0.1811678696400961</c:v>
                  </c:pt>
                  <c:pt idx="6">
                    <c:v>0.1689495714550662</c:v>
                  </c:pt>
                  <c:pt idx="7">
                    <c:v>0.11627906976744547</c:v>
                  </c:pt>
                  <c:pt idx="8">
                    <c:v>0.30764550128657825</c:v>
                  </c:pt>
                  <c:pt idx="9">
                    <c:v>0.24205418598444317</c:v>
                  </c:pt>
                  <c:pt idx="10">
                    <c:v>0.31726173534390617</c:v>
                  </c:pt>
                  <c:pt idx="11">
                    <c:v>0.48410837196887657</c:v>
                  </c:pt>
                  <c:pt idx="12">
                    <c:v>0.20140125669409115</c:v>
                  </c:pt>
                  <c:pt idx="13">
                    <c:v>0.7780953449567846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0.9975062344139651</c:v>
                </c:pt>
                <c:pt idx="3">
                  <c:v>2.2443890274314215</c:v>
                </c:pt>
                <c:pt idx="4">
                  <c:v>3.4081463009143804</c:v>
                </c:pt>
                <c:pt idx="5">
                  <c:v>4.405652535328346</c:v>
                </c:pt>
                <c:pt idx="6">
                  <c:v>4.573643410852713</c:v>
                </c:pt>
                <c:pt idx="7">
                  <c:v>5.116279069767441</c:v>
                </c:pt>
                <c:pt idx="8">
                  <c:v>6.395348837209302</c:v>
                </c:pt>
                <c:pt idx="9">
                  <c:v>6.8604651162790695</c:v>
                </c:pt>
                <c:pt idx="10">
                  <c:v>7.596899224806201</c:v>
                </c:pt>
                <c:pt idx="11">
                  <c:v>10.116279069767442</c:v>
                </c:pt>
                <c:pt idx="12">
                  <c:v>13.023255813953488</c:v>
                </c:pt>
                <c:pt idx="13">
                  <c:v>14.922480620155037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Averages!$A$6</c:f>
              <c:strCache>
                <c:ptCount val="1"/>
                <c:pt idx="0">
                  <c:v>0.5X/100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Averages!$B$34:$O$34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0.04156275976725173</c:v>
                  </c:pt>
                  <c:pt idx="4">
                    <c:v>0.08312551953449633</c:v>
                  </c:pt>
                  <c:pt idx="5">
                    <c:v>0.07198881161966166</c:v>
                  </c:pt>
                  <c:pt idx="6">
                    <c:v>0.03875968992248013</c:v>
                  </c:pt>
                  <c:pt idx="7">
                    <c:v>0.038759689922449575</c:v>
                  </c:pt>
                  <c:pt idx="8">
                    <c:v>0.1689495714550662</c:v>
                  </c:pt>
                  <c:pt idx="9">
                    <c:v>0.13975004943659117</c:v>
                  </c:pt>
                  <c:pt idx="10">
                    <c:v>0.20509700085771757</c:v>
                  </c:pt>
                  <c:pt idx="11">
                    <c:v>0.27950009887318233</c:v>
                  </c:pt>
                  <c:pt idx="12">
                    <c:v>0.5788056016692908</c:v>
                  </c:pt>
                  <c:pt idx="13">
                    <c:v>0.3378991429100904</c:v>
                  </c:pt>
                </c:numCache>
              </c:numRef>
            </c:plus>
            <c:minus>
              <c:numRef>
                <c:f>Averages!$B$34:$O$34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0.04156275976725173</c:v>
                  </c:pt>
                  <c:pt idx="4">
                    <c:v>0.08312551953449633</c:v>
                  </c:pt>
                  <c:pt idx="5">
                    <c:v>0.07198881161966166</c:v>
                  </c:pt>
                  <c:pt idx="6">
                    <c:v>0.03875968992248013</c:v>
                  </c:pt>
                  <c:pt idx="7">
                    <c:v>0.038759689922449575</c:v>
                  </c:pt>
                  <c:pt idx="8">
                    <c:v>0.1689495714550662</c:v>
                  </c:pt>
                  <c:pt idx="9">
                    <c:v>0.13975004943659117</c:v>
                  </c:pt>
                  <c:pt idx="10">
                    <c:v>0.20509700085771757</c:v>
                  </c:pt>
                  <c:pt idx="11">
                    <c:v>0.27950009887318233</c:v>
                  </c:pt>
                  <c:pt idx="12">
                    <c:v>0.5788056016692908</c:v>
                  </c:pt>
                  <c:pt idx="13">
                    <c:v>0.3378991429100904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Averages!$B$6:$O$6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1.7040731504571902</c:v>
                </c:pt>
                <c:pt idx="4">
                  <c:v>2.5353283458021614</c:v>
                </c:pt>
                <c:pt idx="5">
                  <c:v>3.865336658354115</c:v>
                </c:pt>
                <c:pt idx="6">
                  <c:v>3.875968992248062</c:v>
                </c:pt>
                <c:pt idx="7">
                  <c:v>4.457364341085271</c:v>
                </c:pt>
                <c:pt idx="8">
                  <c:v>5.155038759689922</c:v>
                </c:pt>
                <c:pt idx="9">
                  <c:v>6.085271317829457</c:v>
                </c:pt>
                <c:pt idx="10">
                  <c:v>6.666666666666667</c:v>
                </c:pt>
                <c:pt idx="11">
                  <c:v>8.875968992248062</c:v>
                </c:pt>
                <c:pt idx="12">
                  <c:v>12.015503875968994</c:v>
                </c:pt>
                <c:pt idx="13">
                  <c:v>12.596899224806203</c:v>
                </c:pt>
              </c:numCache>
            </c:numRef>
          </c:yVal>
          <c:smooth val="0"/>
        </c:ser>
        <c:axId val="51162330"/>
        <c:axId val="57807787"/>
      </c:scatterChart>
      <c:valAx>
        <c:axId val="5116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7787"/>
        <c:crosses val="autoZero"/>
        <c:crossBetween val="midCat"/>
        <c:dispUnits/>
      </c:valAx>
      <c:valAx>
        <c:axId val="57807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623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3875"/>
          <c:w val="0.0992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0.884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Averages!$A$7</c:f>
              <c:strCache>
                <c:ptCount val="1"/>
                <c:pt idx="0">
                  <c:v>1.0X/25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Averages!$B$35:$O$35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0.16625103906899533</c:v>
                  </c:pt>
                  <c:pt idx="3">
                    <c:v>0.07198881161965755</c:v>
                  </c:pt>
                  <c:pt idx="4">
                    <c:v>0.1246882793017445</c:v>
                  </c:pt>
                  <c:pt idx="5">
                    <c:v>0.04156275976726241</c:v>
                  </c:pt>
                  <c:pt idx="6">
                    <c:v>0.10254850042885302</c:v>
                  </c:pt>
                  <c:pt idx="7">
                    <c:v>0.1550387596899205</c:v>
                  </c:pt>
                  <c:pt idx="8">
                    <c:v>0.13975004943656577</c:v>
                  </c:pt>
                  <c:pt idx="9">
                    <c:v>0.13975004943659966</c:v>
                  </c:pt>
                  <c:pt idx="10">
                    <c:v>0.06713375223139507</c:v>
                  </c:pt>
                  <c:pt idx="11">
                    <c:v>0.40280251338811174</c:v>
                  </c:pt>
                  <c:pt idx="12">
                    <c:v>0.886402839227078</c:v>
                  </c:pt>
                  <c:pt idx="13">
                    <c:v>1.6503619268250926</c:v>
                  </c:pt>
                </c:numCache>
              </c:numRef>
            </c:plus>
            <c:minus>
              <c:numRef>
                <c:f>Averages!$B$35:$O$35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0.16625103906899533</c:v>
                  </c:pt>
                  <c:pt idx="3">
                    <c:v>0.07198881161965755</c:v>
                  </c:pt>
                  <c:pt idx="4">
                    <c:v>0.1246882793017445</c:v>
                  </c:pt>
                  <c:pt idx="5">
                    <c:v>0.04156275976726241</c:v>
                  </c:pt>
                  <c:pt idx="6">
                    <c:v>0.10254850042885302</c:v>
                  </c:pt>
                  <c:pt idx="7">
                    <c:v>0.1550387596899205</c:v>
                  </c:pt>
                  <c:pt idx="8">
                    <c:v>0.13975004943656577</c:v>
                  </c:pt>
                  <c:pt idx="9">
                    <c:v>0.13975004943659966</c:v>
                  </c:pt>
                  <c:pt idx="10">
                    <c:v>0.06713375223139507</c:v>
                  </c:pt>
                  <c:pt idx="11">
                    <c:v>0.40280251338811174</c:v>
                  </c:pt>
                  <c:pt idx="12">
                    <c:v>0.886402839227078</c:v>
                  </c:pt>
                  <c:pt idx="13">
                    <c:v>1.6503619268250926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Averages!$B$7:$O$7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1.7040731504571902</c:v>
                </c:pt>
                <c:pt idx="3">
                  <c:v>2.9925187032418954</c:v>
                </c:pt>
                <c:pt idx="4">
                  <c:v>4.239401496259352</c:v>
                </c:pt>
                <c:pt idx="5">
                  <c:v>5.195344970906068</c:v>
                </c:pt>
                <c:pt idx="6">
                  <c:v>6.085271317829457</c:v>
                </c:pt>
                <c:pt idx="7">
                  <c:v>6.782945736434108</c:v>
                </c:pt>
                <c:pt idx="8">
                  <c:v>8.10077519379845</c:v>
                </c:pt>
                <c:pt idx="9">
                  <c:v>9.263565891472867</c:v>
                </c:pt>
                <c:pt idx="10">
                  <c:v>10.348837209302326</c:v>
                </c:pt>
                <c:pt idx="11">
                  <c:v>15.465116279069766</c:v>
                </c:pt>
                <c:pt idx="12">
                  <c:v>19.961240310077518</c:v>
                </c:pt>
                <c:pt idx="13">
                  <c:v>25.77519379844961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Averages!$A$8</c:f>
              <c:strCache>
                <c:ptCount val="1"/>
                <c:pt idx="0">
                  <c:v>1.0X/50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Averages!$B$36:$O$36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0.07198881161965394</c:v>
                  </c:pt>
                  <c:pt idx="3">
                    <c:v>0.1904644927246807</c:v>
                  </c:pt>
                  <c:pt idx="4">
                    <c:v>0.041562759767248166</c:v>
                  </c:pt>
                  <c:pt idx="5">
                    <c:v>0.07198881161965343</c:v>
                  </c:pt>
                  <c:pt idx="6">
                    <c:v>0.16894957145507322</c:v>
                  </c:pt>
                  <c:pt idx="7">
                    <c:v>0.038759689922495406</c:v>
                  </c:pt>
                  <c:pt idx="8">
                    <c:v>0.07751937984496025</c:v>
                  </c:pt>
                  <c:pt idx="9">
                    <c:v>0.03875968992252596</c:v>
                  </c:pt>
                  <c:pt idx="10">
                    <c:v>0.10254850042886456</c:v>
                  </c:pt>
                  <c:pt idx="11">
                    <c:v>0.2926292416771389</c:v>
                  </c:pt>
                  <c:pt idx="12">
                    <c:v>0.13426750446264904</c:v>
                  </c:pt>
                  <c:pt idx="13">
                    <c:v>0.254164283887571</c:v>
                  </c:pt>
                </c:numCache>
              </c:numRef>
            </c:plus>
            <c:minus>
              <c:numRef>
                <c:f>Averages!$B$36:$O$36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0.07198881161965394</c:v>
                  </c:pt>
                  <c:pt idx="3">
                    <c:v>0.1904644927246807</c:v>
                  </c:pt>
                  <c:pt idx="4">
                    <c:v>0.041562759767248166</c:v>
                  </c:pt>
                  <c:pt idx="5">
                    <c:v>0.07198881161965343</c:v>
                  </c:pt>
                  <c:pt idx="6">
                    <c:v>0.16894957145507322</c:v>
                  </c:pt>
                  <c:pt idx="7">
                    <c:v>0.038759689922495406</c:v>
                  </c:pt>
                  <c:pt idx="8">
                    <c:v>0.07751937984496025</c:v>
                  </c:pt>
                  <c:pt idx="9">
                    <c:v>0.03875968992252596</c:v>
                  </c:pt>
                  <c:pt idx="10">
                    <c:v>0.10254850042886456</c:v>
                  </c:pt>
                  <c:pt idx="11">
                    <c:v>0.2926292416771389</c:v>
                  </c:pt>
                  <c:pt idx="12">
                    <c:v>0.13426750446264904</c:v>
                  </c:pt>
                  <c:pt idx="13">
                    <c:v>0.254164283887571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0.8728179551122195</c:v>
                </c:pt>
                <c:pt idx="3">
                  <c:v>2.119700748129676</c:v>
                </c:pt>
                <c:pt idx="4">
                  <c:v>3.2834580216126352</c:v>
                </c:pt>
                <c:pt idx="5">
                  <c:v>4.488778054862843</c:v>
                </c:pt>
                <c:pt idx="6">
                  <c:v>4.844961240310077</c:v>
                </c:pt>
                <c:pt idx="7">
                  <c:v>5.387596899224806</c:v>
                </c:pt>
                <c:pt idx="8">
                  <c:v>6.937984496124031</c:v>
                </c:pt>
                <c:pt idx="9">
                  <c:v>8.217054263565892</c:v>
                </c:pt>
                <c:pt idx="10">
                  <c:v>8.527131782945736</c:v>
                </c:pt>
                <c:pt idx="11">
                  <c:v>12.674418604651164</c:v>
                </c:pt>
                <c:pt idx="12">
                  <c:v>15.348837209302326</c:v>
                </c:pt>
                <c:pt idx="13">
                  <c:v>18.68217054263566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Averages!$A$9</c:f>
              <c:strCache>
                <c:ptCount val="1"/>
                <c:pt idx="0">
                  <c:v>1.0X/100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Averages!$B$37:$O$37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0.5039216813375788</c:v>
                  </c:pt>
                  <c:pt idx="4">
                    <c:v>0.18116786964009773</c:v>
                  </c:pt>
                  <c:pt idx="5">
                    <c:v>0.1246882793017445</c:v>
                  </c:pt>
                  <c:pt idx="6">
                    <c:v>0.11627906976745056</c:v>
                  </c:pt>
                  <c:pt idx="7">
                    <c:v>0.06713375223134216</c:v>
                  </c:pt>
                  <c:pt idx="8">
                    <c:v>0.1550387596899281</c:v>
                  </c:pt>
                  <c:pt idx="9">
                    <c:v>0.13426750446266666</c:v>
                  </c:pt>
                  <c:pt idx="10">
                    <c:v>0.1342675044627196</c:v>
                  </c:pt>
                  <c:pt idx="11">
                    <c:v>0.2795000988731485</c:v>
                  </c:pt>
                  <c:pt idx="12">
                    <c:v>0.585258483354294</c:v>
                  </c:pt>
                  <c:pt idx="13">
                    <c:v>1.1293645181653784</c:v>
                  </c:pt>
                </c:numCache>
              </c:numRef>
            </c:plus>
            <c:minus>
              <c:numRef>
                <c:f>Averages!$B$37:$O$37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0.5039216813375788</c:v>
                  </c:pt>
                  <c:pt idx="4">
                    <c:v>0.18116786964009773</c:v>
                  </c:pt>
                  <c:pt idx="5">
                    <c:v>0.1246882793017445</c:v>
                  </c:pt>
                  <c:pt idx="6">
                    <c:v>0.11627906976745056</c:v>
                  </c:pt>
                  <c:pt idx="7">
                    <c:v>0.06713375223134216</c:v>
                  </c:pt>
                  <c:pt idx="8">
                    <c:v>0.1550387596899281</c:v>
                  </c:pt>
                  <c:pt idx="9">
                    <c:v>0.13426750446266666</c:v>
                  </c:pt>
                  <c:pt idx="10">
                    <c:v>0.1342675044627196</c:v>
                  </c:pt>
                  <c:pt idx="11">
                    <c:v>0.2795000988731485</c:v>
                  </c:pt>
                  <c:pt idx="12">
                    <c:v>0.585258483354294</c:v>
                  </c:pt>
                  <c:pt idx="13">
                    <c:v>1.1293645181653784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0.9975062344139651</c:v>
                </c:pt>
                <c:pt idx="4">
                  <c:v>2.7015793848711556</c:v>
                </c:pt>
                <c:pt idx="5">
                  <c:v>3.491271820448878</c:v>
                </c:pt>
                <c:pt idx="6">
                  <c:v>4.3023255813953485</c:v>
                </c:pt>
                <c:pt idx="7">
                  <c:v>5.232558139534883</c:v>
                </c:pt>
                <c:pt idx="8">
                  <c:v>5.65891472868217</c:v>
                </c:pt>
                <c:pt idx="9">
                  <c:v>6.9767441860465125</c:v>
                </c:pt>
                <c:pt idx="10">
                  <c:v>7.325581395348837</c:v>
                </c:pt>
                <c:pt idx="11">
                  <c:v>10.620155038759691</c:v>
                </c:pt>
                <c:pt idx="12">
                  <c:v>13.372093023255815</c:v>
                </c:pt>
                <c:pt idx="13">
                  <c:v>14.534883720930234</c:v>
                </c:pt>
              </c:numCache>
            </c:numRef>
          </c:yVal>
          <c:smooth val="0"/>
        </c:ser>
        <c:axId val="50508036"/>
        <c:axId val="51919141"/>
      </c:scatterChart>
      <c:valAx>
        <c:axId val="5050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19141"/>
        <c:crosses val="autoZero"/>
        <c:crossBetween val="midCat"/>
        <c:dispUnits/>
      </c:valAx>
      <c:valAx>
        <c:axId val="51919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080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3875"/>
          <c:w val="0.0992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"/>
          <c:w val="0.79325"/>
          <c:h val="0.9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Averages!$A$10</c:f>
              <c:strCache>
                <c:ptCount val="1"/>
                <c:pt idx="0">
                  <c:v>1.5X/25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Averages!$B$38:$N$38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0.28795524647861626</c:v>
                  </c:pt>
                  <c:pt idx="3">
                    <c:v>0.18116786964009285</c:v>
                  </c:pt>
                  <c:pt idx="4">
                    <c:v>0.14397762323929864</c:v>
                  </c:pt>
                  <c:pt idx="5">
                    <c:v>0.10996472614569715</c:v>
                  </c:pt>
                  <c:pt idx="6">
                    <c:v>0.1342675044627196</c:v>
                  </c:pt>
                  <c:pt idx="7">
                    <c:v>0.10254850042884146</c:v>
                  </c:pt>
                  <c:pt idx="8">
                    <c:v>0.2685350089254039</c:v>
                  </c:pt>
                  <c:pt idx="9">
                    <c:v>0.13975004943656577</c:v>
                  </c:pt>
                  <c:pt idx="10">
                    <c:v>0.3445036595858591</c:v>
                  </c:pt>
                  <c:pt idx="11">
                    <c:v>0.3445036595858728</c:v>
                  </c:pt>
                  <c:pt idx="12">
                    <c:v>0.828587532032229</c:v>
                  </c:pt>
                </c:numCache>
              </c:numRef>
            </c:plus>
            <c:minus>
              <c:numRef>
                <c:f>Averages!$B$38:$N$38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0.28795524647861626</c:v>
                  </c:pt>
                  <c:pt idx="3">
                    <c:v>0.18116786964009285</c:v>
                  </c:pt>
                  <c:pt idx="4">
                    <c:v>0.14397762323929864</c:v>
                  </c:pt>
                  <c:pt idx="5">
                    <c:v>0.10996472614569715</c:v>
                  </c:pt>
                  <c:pt idx="6">
                    <c:v>0.1342675044627196</c:v>
                  </c:pt>
                  <c:pt idx="7">
                    <c:v>0.10254850042884146</c:v>
                  </c:pt>
                  <c:pt idx="8">
                    <c:v>0.2685350089254039</c:v>
                  </c:pt>
                  <c:pt idx="9">
                    <c:v>0.13975004943656577</c:v>
                  </c:pt>
                  <c:pt idx="10">
                    <c:v>0.3445036595858591</c:v>
                  </c:pt>
                  <c:pt idx="11">
                    <c:v>0.3445036595858728</c:v>
                  </c:pt>
                  <c:pt idx="12">
                    <c:v>0.828587532032229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1.2468827930174564</c:v>
                </c:pt>
                <c:pt idx="3">
                  <c:v>3.2834580216126352</c:v>
                </c:pt>
                <c:pt idx="4">
                  <c:v>4.987531172069826</c:v>
                </c:pt>
                <c:pt idx="5">
                  <c:v>6.151288445552784</c:v>
                </c:pt>
                <c:pt idx="6">
                  <c:v>6.744186046511627</c:v>
                </c:pt>
                <c:pt idx="7">
                  <c:v>7.751937984496124</c:v>
                </c:pt>
                <c:pt idx="8">
                  <c:v>9.069767441860465</c:v>
                </c:pt>
                <c:pt idx="9">
                  <c:v>9.96124031007752</c:v>
                </c:pt>
                <c:pt idx="10">
                  <c:v>10.775193798449614</c:v>
                </c:pt>
                <c:pt idx="11">
                  <c:v>16.472868217054263</c:v>
                </c:pt>
                <c:pt idx="12">
                  <c:v>22.48062015503876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Averages!$A$11</c:f>
              <c:strCache>
                <c:ptCount val="1"/>
                <c:pt idx="0">
                  <c:v>1.5X/50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Averages!$B$39:$O$39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0.14397762323930813</c:v>
                  </c:pt>
                  <c:pt idx="3">
                    <c:v>0.149856661490603</c:v>
                  </c:pt>
                  <c:pt idx="4">
                    <c:v>0.07198881161964521</c:v>
                  </c:pt>
                  <c:pt idx="5">
                    <c:v>0.10996472614565407</c:v>
                  </c:pt>
                  <c:pt idx="6">
                    <c:v>0.215804820264735</c:v>
                  </c:pt>
                  <c:pt idx="7">
                    <c:v>0.16894957145507322</c:v>
                  </c:pt>
                  <c:pt idx="8">
                    <c:v>0.13975004943659966</c:v>
                  </c:pt>
                  <c:pt idx="9">
                    <c:v>0.2713178294573674</c:v>
                  </c:pt>
                  <c:pt idx="10">
                    <c:v>0.27131782945734123</c:v>
                  </c:pt>
                  <c:pt idx="11">
                    <c:v>0.30272285565528306</c:v>
                  </c:pt>
                  <c:pt idx="12">
                    <c:v>0.41019400171543513</c:v>
                  </c:pt>
                  <c:pt idx="13">
                    <c:v>0.5630170172997552</c:v>
                  </c:pt>
                </c:numCache>
              </c:numRef>
            </c:plus>
            <c:minus>
              <c:numRef>
                <c:f>Averages!$B$39:$O$39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0.14397762323930813</c:v>
                  </c:pt>
                  <c:pt idx="3">
                    <c:v>0.149856661490603</c:v>
                  </c:pt>
                  <c:pt idx="4">
                    <c:v>0.07198881161964521</c:v>
                  </c:pt>
                  <c:pt idx="5">
                    <c:v>0.10996472614565407</c:v>
                  </c:pt>
                  <c:pt idx="6">
                    <c:v>0.215804820264735</c:v>
                  </c:pt>
                  <c:pt idx="7">
                    <c:v>0.16894957145507322</c:v>
                  </c:pt>
                  <c:pt idx="8">
                    <c:v>0.13975004943659966</c:v>
                  </c:pt>
                  <c:pt idx="9">
                    <c:v>0.2713178294573674</c:v>
                  </c:pt>
                  <c:pt idx="10">
                    <c:v>0.27131782945734123</c:v>
                  </c:pt>
                  <c:pt idx="11">
                    <c:v>0.30272285565528306</c:v>
                  </c:pt>
                  <c:pt idx="12">
                    <c:v>0.41019400171543513</c:v>
                  </c:pt>
                  <c:pt idx="13">
                    <c:v>0.5630170172997552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0.9975062344139651</c:v>
                </c:pt>
                <c:pt idx="3">
                  <c:v>2.5768911055694104</c:v>
                </c:pt>
                <c:pt idx="4">
                  <c:v>3.9900249376558605</c:v>
                </c:pt>
                <c:pt idx="5">
                  <c:v>4.779717373233583</c:v>
                </c:pt>
                <c:pt idx="6">
                  <c:v>5.65891472868217</c:v>
                </c:pt>
                <c:pt idx="7">
                  <c:v>6.3565891472868215</c:v>
                </c:pt>
                <c:pt idx="8">
                  <c:v>7.635658914728682</c:v>
                </c:pt>
                <c:pt idx="9">
                  <c:v>7.984496124031008</c:v>
                </c:pt>
                <c:pt idx="10">
                  <c:v>8.10077519379845</c:v>
                </c:pt>
                <c:pt idx="11">
                  <c:v>11.937984496124031</c:v>
                </c:pt>
                <c:pt idx="12">
                  <c:v>15.503875968992247</c:v>
                </c:pt>
                <c:pt idx="13">
                  <c:v>17.829457364341085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Averages!$A$12</c:f>
              <c:strCache>
                <c:ptCount val="1"/>
                <c:pt idx="0">
                  <c:v>1.5X/100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Averages!$B$40:$O$40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0.21992945229132094</c:v>
                  </c:pt>
                  <c:pt idx="4">
                    <c:v>0.25281639776800585</c:v>
                  </c:pt>
                  <c:pt idx="5">
                    <c:v>0.1246882793017445</c:v>
                  </c:pt>
                  <c:pt idx="6">
                    <c:v>0.13975004943658695</c:v>
                  </c:pt>
                  <c:pt idx="7">
                    <c:v>0.07751937984497552</c:v>
                  </c:pt>
                  <c:pt idx="8">
                    <c:v>0.16894957145507322</c:v>
                  </c:pt>
                  <c:pt idx="9">
                    <c:v>0.03875968992246485</c:v>
                  </c:pt>
                  <c:pt idx="10">
                    <c:v>0.20509700085771757</c:v>
                  </c:pt>
                  <c:pt idx="11">
                    <c:v>0.03875968992234263</c:v>
                  </c:pt>
                  <c:pt idx="12">
                    <c:v>0.5865405407140174</c:v>
                  </c:pt>
                  <c:pt idx="13">
                    <c:v>0.5467727123901533</c:v>
                  </c:pt>
                </c:numCache>
              </c:numRef>
            </c:plus>
            <c:minus>
              <c:numRef>
                <c:f>Averages!$B$40:$O$40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0.21992945229132094</c:v>
                  </c:pt>
                  <c:pt idx="4">
                    <c:v>0.25281639776800585</c:v>
                  </c:pt>
                  <c:pt idx="5">
                    <c:v>0.1246882793017445</c:v>
                  </c:pt>
                  <c:pt idx="6">
                    <c:v>0.13975004943658695</c:v>
                  </c:pt>
                  <c:pt idx="7">
                    <c:v>0.07751937984497552</c:v>
                  </c:pt>
                  <c:pt idx="8">
                    <c:v>0.16894957145507322</c:v>
                  </c:pt>
                  <c:pt idx="9">
                    <c:v>0.03875968992246485</c:v>
                  </c:pt>
                  <c:pt idx="10">
                    <c:v>0.20509700085771757</c:v>
                  </c:pt>
                  <c:pt idx="11">
                    <c:v>0.03875968992234263</c:v>
                  </c:pt>
                  <c:pt idx="12">
                    <c:v>0.5865405407140174</c:v>
                  </c:pt>
                  <c:pt idx="13">
                    <c:v>0.5467727123901533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Averages!$B$12:$O$12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1.9118869492934332</c:v>
                </c:pt>
                <c:pt idx="4">
                  <c:v>2.950955943474647</c:v>
                </c:pt>
                <c:pt idx="5">
                  <c:v>4.114713216957607</c:v>
                </c:pt>
                <c:pt idx="6">
                  <c:v>4.612403100775194</c:v>
                </c:pt>
                <c:pt idx="7">
                  <c:v>5.387596899224806</c:v>
                </c:pt>
                <c:pt idx="8">
                  <c:v>6.3565891472868215</c:v>
                </c:pt>
                <c:pt idx="9">
                  <c:v>7.015503875968992</c:v>
                </c:pt>
                <c:pt idx="10">
                  <c:v>7.286821705426356</c:v>
                </c:pt>
                <c:pt idx="11">
                  <c:v>9.612403100775195</c:v>
                </c:pt>
                <c:pt idx="12">
                  <c:v>11.589147286821705</c:v>
                </c:pt>
                <c:pt idx="13">
                  <c:v>13.64341085271318</c:v>
                </c:pt>
              </c:numCache>
            </c:numRef>
          </c:yVal>
          <c:smooth val="0"/>
        </c:ser>
        <c:axId val="64619086"/>
        <c:axId val="44700863"/>
      </c:scatterChart>
      <c:valAx>
        <c:axId val="6461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0863"/>
        <c:crosses val="autoZero"/>
        <c:crossBetween val="midCat"/>
        <c:dispUnits/>
      </c:valAx>
      <c:valAx>
        <c:axId val="44700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90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44025"/>
          <c:w val="0.12175"/>
          <c:h val="0.1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workbookViewId="0" topLeftCell="A1">
      <selection activeCell="G41" sqref="G41"/>
    </sheetView>
  </sheetViews>
  <sheetFormatPr defaultColWidth="11.00390625" defaultRowHeight="12.75"/>
  <cols>
    <col min="1" max="1" width="20.25390625" style="1" bestFit="1" customWidth="1"/>
    <col min="2" max="2" width="20.25390625" style="1" customWidth="1"/>
    <col min="3" max="3" width="11.125" style="0" customWidth="1"/>
  </cols>
  <sheetData>
    <row r="2" spans="1:15" s="1" customFormat="1" ht="12.75">
      <c r="A2" s="1" t="s">
        <v>67</v>
      </c>
      <c r="B2" s="1">
        <v>0</v>
      </c>
      <c r="C2" s="1">
        <v>4</v>
      </c>
      <c r="D2" s="1">
        <v>8</v>
      </c>
      <c r="E2" s="1">
        <v>12</v>
      </c>
      <c r="F2" s="1">
        <v>16</v>
      </c>
      <c r="G2" s="1">
        <v>20</v>
      </c>
      <c r="H2" s="1">
        <v>22</v>
      </c>
      <c r="I2" s="1">
        <v>25</v>
      </c>
      <c r="J2" s="1">
        <v>28</v>
      </c>
      <c r="K2" s="1">
        <v>32</v>
      </c>
      <c r="L2" s="1">
        <v>35</v>
      </c>
      <c r="M2" s="1">
        <v>48</v>
      </c>
      <c r="N2" s="1">
        <v>60</v>
      </c>
      <c r="O2" s="1">
        <v>72</v>
      </c>
    </row>
    <row r="3" spans="1:15" ht="12.75">
      <c r="A3" s="1" t="s">
        <v>13</v>
      </c>
      <c r="B3">
        <v>0</v>
      </c>
      <c r="C3">
        <v>0</v>
      </c>
      <c r="D3">
        <v>17</v>
      </c>
      <c r="E3">
        <v>28</v>
      </c>
      <c r="F3">
        <v>33</v>
      </c>
      <c r="G3">
        <v>45</v>
      </c>
      <c r="H3">
        <v>57</v>
      </c>
      <c r="I3">
        <v>64</v>
      </c>
      <c r="J3">
        <v>69</v>
      </c>
      <c r="K3">
        <v>80</v>
      </c>
      <c r="L3">
        <v>86</v>
      </c>
      <c r="M3">
        <v>122</v>
      </c>
      <c r="N3">
        <v>151</v>
      </c>
      <c r="O3">
        <v>185</v>
      </c>
    </row>
    <row r="4" spans="1:15" ht="12.75">
      <c r="A4" s="1" t="s">
        <v>14</v>
      </c>
      <c r="B4">
        <v>0</v>
      </c>
      <c r="C4">
        <v>0</v>
      </c>
      <c r="D4">
        <v>11</v>
      </c>
      <c r="E4">
        <v>26</v>
      </c>
      <c r="F4">
        <v>34</v>
      </c>
      <c r="G4">
        <v>41</v>
      </c>
      <c r="H4">
        <v>51</v>
      </c>
      <c r="I4">
        <v>61</v>
      </c>
      <c r="J4">
        <v>66</v>
      </c>
      <c r="K4">
        <v>80</v>
      </c>
      <c r="L4">
        <v>90</v>
      </c>
      <c r="M4">
        <v>125</v>
      </c>
      <c r="N4">
        <v>162</v>
      </c>
      <c r="O4">
        <v>208</v>
      </c>
    </row>
    <row r="5" spans="1:15" ht="12.75">
      <c r="A5" s="1" t="s">
        <v>15</v>
      </c>
      <c r="B5">
        <v>0</v>
      </c>
      <c r="C5">
        <v>0</v>
      </c>
      <c r="D5">
        <v>11</v>
      </c>
      <c r="E5">
        <v>21</v>
      </c>
      <c r="F5">
        <v>30</v>
      </c>
      <c r="G5">
        <v>44</v>
      </c>
      <c r="H5">
        <v>54</v>
      </c>
      <c r="I5">
        <v>56</v>
      </c>
      <c r="J5">
        <v>66</v>
      </c>
      <c r="K5">
        <v>78</v>
      </c>
      <c r="L5">
        <v>84</v>
      </c>
      <c r="M5">
        <v>113</v>
      </c>
      <c r="N5">
        <v>144</v>
      </c>
      <c r="O5">
        <v>177</v>
      </c>
    </row>
    <row r="6" spans="1:15" ht="12.75">
      <c r="A6" s="1" t="s">
        <v>19</v>
      </c>
      <c r="B6">
        <v>0</v>
      </c>
      <c r="C6">
        <v>0</v>
      </c>
      <c r="D6">
        <v>0</v>
      </c>
      <c r="E6">
        <v>17</v>
      </c>
      <c r="F6">
        <v>24</v>
      </c>
      <c r="G6">
        <v>33</v>
      </c>
      <c r="H6">
        <v>37</v>
      </c>
      <c r="I6">
        <v>43</v>
      </c>
      <c r="J6">
        <v>50</v>
      </c>
      <c r="K6">
        <v>55</v>
      </c>
      <c r="L6">
        <v>60</v>
      </c>
      <c r="M6">
        <v>79</v>
      </c>
      <c r="N6">
        <v>109</v>
      </c>
      <c r="O6">
        <v>116</v>
      </c>
    </row>
    <row r="7" spans="1:15" ht="12.75">
      <c r="A7" s="1" t="s">
        <v>20</v>
      </c>
      <c r="B7">
        <v>0</v>
      </c>
      <c r="C7">
        <v>0</v>
      </c>
      <c r="D7">
        <v>12</v>
      </c>
      <c r="E7">
        <v>19</v>
      </c>
      <c r="F7">
        <v>30</v>
      </c>
      <c r="G7">
        <v>38</v>
      </c>
      <c r="H7">
        <v>39</v>
      </c>
      <c r="I7">
        <v>43</v>
      </c>
      <c r="J7">
        <v>56</v>
      </c>
      <c r="K7">
        <v>62</v>
      </c>
      <c r="L7">
        <v>67</v>
      </c>
      <c r="M7">
        <v>93</v>
      </c>
      <c r="N7">
        <v>115</v>
      </c>
      <c r="O7">
        <v>139</v>
      </c>
    </row>
    <row r="8" spans="1:15" ht="12.75">
      <c r="A8" s="1" t="s">
        <v>21</v>
      </c>
      <c r="B8">
        <v>0</v>
      </c>
      <c r="C8">
        <v>0</v>
      </c>
      <c r="D8">
        <v>12</v>
      </c>
      <c r="E8">
        <v>18</v>
      </c>
      <c r="F8">
        <v>28</v>
      </c>
      <c r="G8">
        <v>35</v>
      </c>
      <c r="H8">
        <v>42</v>
      </c>
      <c r="I8">
        <v>46</v>
      </c>
      <c r="J8">
        <v>59</v>
      </c>
      <c r="K8">
        <v>60</v>
      </c>
      <c r="L8">
        <v>69</v>
      </c>
      <c r="M8">
        <v>89</v>
      </c>
      <c r="N8">
        <v>112</v>
      </c>
      <c r="O8">
        <v>130</v>
      </c>
    </row>
    <row r="9" spans="1:15" ht="12.75">
      <c r="A9" s="1" t="s">
        <v>22</v>
      </c>
      <c r="B9">
        <v>0</v>
      </c>
      <c r="C9">
        <v>0</v>
      </c>
      <c r="D9">
        <v>0</v>
      </c>
      <c r="E9">
        <v>14</v>
      </c>
      <c r="F9">
        <v>19</v>
      </c>
      <c r="G9">
        <v>31</v>
      </c>
      <c r="H9">
        <v>33</v>
      </c>
      <c r="I9">
        <v>38</v>
      </c>
      <c r="J9">
        <v>42</v>
      </c>
      <c r="K9">
        <v>53</v>
      </c>
      <c r="L9">
        <v>54</v>
      </c>
      <c r="M9">
        <v>73</v>
      </c>
      <c r="N9">
        <v>94</v>
      </c>
      <c r="O9">
        <v>103</v>
      </c>
    </row>
    <row r="10" spans="1:15" ht="12.75">
      <c r="A10" s="1" t="s">
        <v>23</v>
      </c>
      <c r="B10">
        <v>0</v>
      </c>
      <c r="C10">
        <v>0</v>
      </c>
      <c r="D10">
        <v>0</v>
      </c>
      <c r="E10">
        <v>13</v>
      </c>
      <c r="F10">
        <v>21</v>
      </c>
      <c r="G10">
        <v>30</v>
      </c>
      <c r="H10">
        <v>33</v>
      </c>
      <c r="I10">
        <v>39</v>
      </c>
      <c r="J10">
        <v>47</v>
      </c>
      <c r="K10">
        <v>54</v>
      </c>
      <c r="L10">
        <v>58</v>
      </c>
      <c r="M10">
        <v>81</v>
      </c>
      <c r="N10">
        <v>111</v>
      </c>
      <c r="O10">
        <v>113</v>
      </c>
    </row>
    <row r="11" spans="1:15" ht="12.75">
      <c r="A11" s="1" t="s">
        <v>24</v>
      </c>
      <c r="B11">
        <v>0</v>
      </c>
      <c r="C11">
        <v>0</v>
      </c>
      <c r="D11">
        <v>0</v>
      </c>
      <c r="E11">
        <v>14</v>
      </c>
      <c r="F11">
        <v>21</v>
      </c>
      <c r="G11">
        <v>32</v>
      </c>
      <c r="H11">
        <v>34</v>
      </c>
      <c r="I11">
        <v>38</v>
      </c>
      <c r="J11">
        <v>44</v>
      </c>
      <c r="K11">
        <v>50</v>
      </c>
      <c r="L11">
        <v>60</v>
      </c>
      <c r="M11">
        <v>75</v>
      </c>
      <c r="N11">
        <v>105</v>
      </c>
      <c r="O11">
        <v>109</v>
      </c>
    </row>
    <row r="12" spans="1:15" ht="12.75">
      <c r="A12" s="1" t="s">
        <v>25</v>
      </c>
      <c r="B12">
        <v>0</v>
      </c>
      <c r="C12">
        <v>0</v>
      </c>
      <c r="D12">
        <v>15</v>
      </c>
      <c r="E12">
        <v>25</v>
      </c>
      <c r="F12">
        <v>33</v>
      </c>
      <c r="G12">
        <v>41</v>
      </c>
      <c r="H12">
        <v>52</v>
      </c>
      <c r="I12">
        <v>57</v>
      </c>
      <c r="J12">
        <v>69</v>
      </c>
      <c r="K12">
        <v>78</v>
      </c>
      <c r="L12">
        <v>90</v>
      </c>
      <c r="M12">
        <v>133</v>
      </c>
      <c r="N12">
        <v>169</v>
      </c>
      <c r="O12">
        <v>209</v>
      </c>
    </row>
    <row r="13" spans="1:15" ht="12.75">
      <c r="A13" s="1" t="s">
        <v>26</v>
      </c>
      <c r="B13">
        <v>0</v>
      </c>
      <c r="C13">
        <v>0</v>
      </c>
      <c r="D13">
        <v>15</v>
      </c>
      <c r="E13">
        <v>24</v>
      </c>
      <c r="F13">
        <v>36</v>
      </c>
      <c r="G13">
        <v>42</v>
      </c>
      <c r="H13">
        <v>54</v>
      </c>
      <c r="I13">
        <v>61</v>
      </c>
      <c r="J13">
        <v>72</v>
      </c>
      <c r="K13">
        <v>82</v>
      </c>
      <c r="L13">
        <v>89</v>
      </c>
      <c r="M13">
        <v>139</v>
      </c>
      <c r="N13">
        <v>186</v>
      </c>
      <c r="O13">
        <v>250</v>
      </c>
    </row>
    <row r="14" spans="1:15" ht="12.75">
      <c r="A14" s="1" t="s">
        <v>27</v>
      </c>
      <c r="B14">
        <v>0</v>
      </c>
      <c r="C14">
        <v>0</v>
      </c>
      <c r="D14">
        <v>11</v>
      </c>
      <c r="E14">
        <v>23</v>
      </c>
      <c r="F14">
        <v>33</v>
      </c>
      <c r="G14">
        <v>42</v>
      </c>
      <c r="H14">
        <v>51</v>
      </c>
      <c r="I14">
        <v>57</v>
      </c>
      <c r="J14">
        <v>68</v>
      </c>
      <c r="K14">
        <v>79</v>
      </c>
      <c r="L14">
        <v>88</v>
      </c>
      <c r="M14">
        <v>127</v>
      </c>
      <c r="N14">
        <v>160</v>
      </c>
      <c r="O14">
        <v>206</v>
      </c>
    </row>
    <row r="15" spans="1:15" ht="12.75">
      <c r="A15" s="1" t="s">
        <v>28</v>
      </c>
      <c r="B15">
        <v>0</v>
      </c>
      <c r="C15">
        <v>0</v>
      </c>
      <c r="D15">
        <v>8</v>
      </c>
      <c r="E15">
        <v>20</v>
      </c>
      <c r="F15">
        <v>26</v>
      </c>
      <c r="G15">
        <v>35</v>
      </c>
      <c r="H15">
        <v>44</v>
      </c>
      <c r="I15">
        <v>46</v>
      </c>
      <c r="J15">
        <v>59</v>
      </c>
      <c r="K15">
        <v>70</v>
      </c>
      <c r="L15">
        <v>73</v>
      </c>
      <c r="M15">
        <v>114</v>
      </c>
      <c r="N15">
        <v>134</v>
      </c>
      <c r="O15">
        <v>159</v>
      </c>
    </row>
    <row r="16" spans="1:15" ht="12.75">
      <c r="A16" s="1" t="s">
        <v>29</v>
      </c>
      <c r="B16">
        <v>0</v>
      </c>
      <c r="C16">
        <v>0</v>
      </c>
      <c r="D16">
        <v>7</v>
      </c>
      <c r="E16">
        <v>16</v>
      </c>
      <c r="F16">
        <v>26</v>
      </c>
      <c r="G16">
        <v>37</v>
      </c>
      <c r="H16">
        <v>42</v>
      </c>
      <c r="I16">
        <v>46</v>
      </c>
      <c r="J16">
        <v>59</v>
      </c>
      <c r="K16">
        <v>71</v>
      </c>
      <c r="L16">
        <v>72</v>
      </c>
      <c r="M16">
        <v>106</v>
      </c>
      <c r="N16">
        <v>132</v>
      </c>
      <c r="O16">
        <v>165</v>
      </c>
    </row>
    <row r="17" spans="1:15" ht="12.75">
      <c r="A17" s="1" t="s">
        <v>30</v>
      </c>
      <c r="B17">
        <v>0</v>
      </c>
      <c r="C17">
        <v>0</v>
      </c>
      <c r="D17">
        <v>6</v>
      </c>
      <c r="E17">
        <v>15</v>
      </c>
      <c r="F17">
        <v>27</v>
      </c>
      <c r="G17">
        <v>36</v>
      </c>
      <c r="H17">
        <v>39</v>
      </c>
      <c r="I17">
        <v>47</v>
      </c>
      <c r="J17">
        <v>61</v>
      </c>
      <c r="K17">
        <v>71</v>
      </c>
      <c r="L17">
        <v>75</v>
      </c>
      <c r="M17">
        <v>107</v>
      </c>
      <c r="N17">
        <v>130</v>
      </c>
      <c r="O17">
        <v>158</v>
      </c>
    </row>
    <row r="18" spans="1:15" ht="12.75">
      <c r="A18" s="1" t="s">
        <v>31</v>
      </c>
      <c r="B18">
        <v>0</v>
      </c>
      <c r="C18">
        <v>0</v>
      </c>
      <c r="D18">
        <v>0</v>
      </c>
      <c r="E18">
        <v>13</v>
      </c>
      <c r="F18">
        <v>22</v>
      </c>
      <c r="G18">
        <v>30</v>
      </c>
      <c r="H18">
        <v>36</v>
      </c>
      <c r="I18">
        <v>46</v>
      </c>
      <c r="J18">
        <v>50</v>
      </c>
      <c r="K18">
        <v>60</v>
      </c>
      <c r="L18">
        <v>65</v>
      </c>
      <c r="M18">
        <v>96</v>
      </c>
      <c r="N18">
        <v>125</v>
      </c>
      <c r="O18">
        <v>144</v>
      </c>
    </row>
    <row r="19" spans="1:15" ht="12.75">
      <c r="A19" s="1" t="s">
        <v>32</v>
      </c>
      <c r="B19">
        <v>0</v>
      </c>
      <c r="C19">
        <v>0</v>
      </c>
      <c r="D19">
        <v>0</v>
      </c>
      <c r="E19">
        <v>11</v>
      </c>
      <c r="F19">
        <v>24</v>
      </c>
      <c r="G19">
        <v>27</v>
      </c>
      <c r="H19">
        <v>39</v>
      </c>
      <c r="I19">
        <v>45</v>
      </c>
      <c r="J19">
        <v>46</v>
      </c>
      <c r="K19">
        <v>62</v>
      </c>
      <c r="L19">
        <v>63</v>
      </c>
      <c r="M19">
        <v>88</v>
      </c>
      <c r="N19">
        <v>111</v>
      </c>
      <c r="O19">
        <v>119</v>
      </c>
    </row>
    <row r="20" spans="1:15" ht="12.75">
      <c r="A20" s="1" t="s">
        <v>33</v>
      </c>
      <c r="B20">
        <v>0</v>
      </c>
      <c r="C20">
        <v>0</v>
      </c>
      <c r="D20">
        <v>0</v>
      </c>
      <c r="E20">
        <v>0</v>
      </c>
      <c r="F20">
        <v>19</v>
      </c>
      <c r="G20">
        <v>27</v>
      </c>
      <c r="H20">
        <v>36</v>
      </c>
      <c r="I20">
        <v>44</v>
      </c>
      <c r="J20">
        <v>50</v>
      </c>
      <c r="K20">
        <v>58</v>
      </c>
      <c r="L20">
        <v>61</v>
      </c>
      <c r="M20">
        <v>90</v>
      </c>
      <c r="N20">
        <v>109</v>
      </c>
      <c r="O20">
        <v>112</v>
      </c>
    </row>
    <row r="21" spans="1:14" ht="12.75">
      <c r="A21" s="1" t="s">
        <v>34</v>
      </c>
      <c r="B21">
        <v>0</v>
      </c>
      <c r="C21">
        <v>0</v>
      </c>
      <c r="D21">
        <v>10</v>
      </c>
      <c r="E21">
        <v>26</v>
      </c>
      <c r="F21">
        <v>40</v>
      </c>
      <c r="G21">
        <v>48</v>
      </c>
      <c r="H21">
        <v>58</v>
      </c>
      <c r="I21">
        <v>65</v>
      </c>
      <c r="J21">
        <v>74</v>
      </c>
      <c r="K21">
        <v>85</v>
      </c>
      <c r="L21">
        <v>87</v>
      </c>
      <c r="M21">
        <v>136</v>
      </c>
      <c r="N21">
        <v>183</v>
      </c>
    </row>
    <row r="22" spans="1:14" ht="12.75">
      <c r="A22" s="1" t="s">
        <v>35</v>
      </c>
      <c r="B22">
        <v>0</v>
      </c>
      <c r="C22">
        <v>0</v>
      </c>
      <c r="D22">
        <v>6</v>
      </c>
      <c r="E22">
        <v>24</v>
      </c>
      <c r="F22">
        <v>38</v>
      </c>
      <c r="G22">
        <v>49</v>
      </c>
      <c r="H22">
        <v>56</v>
      </c>
      <c r="I22">
        <v>67</v>
      </c>
      <c r="J22">
        <v>78</v>
      </c>
      <c r="K22">
        <v>84</v>
      </c>
      <c r="L22">
        <v>97</v>
      </c>
      <c r="M22">
        <v>143</v>
      </c>
      <c r="N22">
        <v>190</v>
      </c>
    </row>
    <row r="23" spans="1:14" ht="12.75">
      <c r="A23" s="1" t="s">
        <v>36</v>
      </c>
      <c r="B23">
        <v>0</v>
      </c>
      <c r="C23">
        <v>0</v>
      </c>
      <c r="D23">
        <v>14</v>
      </c>
      <c r="E23">
        <v>29</v>
      </c>
      <c r="F23">
        <v>42</v>
      </c>
      <c r="G23">
        <v>51</v>
      </c>
      <c r="H23">
        <v>60</v>
      </c>
      <c r="I23">
        <v>68</v>
      </c>
      <c r="J23">
        <v>82</v>
      </c>
      <c r="K23">
        <v>88</v>
      </c>
      <c r="L23">
        <v>94</v>
      </c>
      <c r="M23">
        <v>146</v>
      </c>
      <c r="N23">
        <v>207</v>
      </c>
    </row>
    <row r="24" spans="1:15" ht="12.75">
      <c r="A24" s="1" t="s">
        <v>37</v>
      </c>
      <c r="B24">
        <v>0</v>
      </c>
      <c r="C24">
        <v>0</v>
      </c>
      <c r="D24">
        <v>6</v>
      </c>
      <c r="E24">
        <v>19</v>
      </c>
      <c r="F24">
        <v>33</v>
      </c>
      <c r="G24">
        <v>40</v>
      </c>
      <c r="H24">
        <v>50</v>
      </c>
      <c r="I24">
        <v>52</v>
      </c>
      <c r="J24">
        <v>65</v>
      </c>
      <c r="K24">
        <v>65</v>
      </c>
      <c r="L24">
        <v>66</v>
      </c>
      <c r="M24">
        <v>103</v>
      </c>
      <c r="N24">
        <v>132</v>
      </c>
      <c r="O24">
        <v>148</v>
      </c>
    </row>
    <row r="25" spans="1:15" ht="12.75">
      <c r="A25" s="1" t="s">
        <v>38</v>
      </c>
      <c r="B25">
        <v>0</v>
      </c>
      <c r="C25">
        <v>0</v>
      </c>
      <c r="D25">
        <v>10</v>
      </c>
      <c r="E25">
        <v>20</v>
      </c>
      <c r="F25">
        <v>32</v>
      </c>
      <c r="G25">
        <v>38</v>
      </c>
      <c r="H25">
        <v>51</v>
      </c>
      <c r="I25">
        <v>57</v>
      </c>
      <c r="J25">
        <v>68</v>
      </c>
      <c r="K25">
        <v>73</v>
      </c>
      <c r="L25">
        <v>74</v>
      </c>
      <c r="M25">
        <v>107</v>
      </c>
      <c r="N25">
        <v>140</v>
      </c>
      <c r="O25">
        <v>163</v>
      </c>
    </row>
    <row r="26" spans="1:15" ht="12.75">
      <c r="A26" s="1" t="s">
        <v>39</v>
      </c>
      <c r="B26">
        <v>0</v>
      </c>
      <c r="C26">
        <v>0</v>
      </c>
      <c r="D26">
        <v>8</v>
      </c>
      <c r="E26">
        <v>23</v>
      </c>
      <c r="F26">
        <v>31</v>
      </c>
      <c r="G26">
        <v>37</v>
      </c>
      <c r="H26">
        <v>45</v>
      </c>
      <c r="I26">
        <v>55</v>
      </c>
      <c r="J26">
        <v>64</v>
      </c>
      <c r="K26">
        <v>68</v>
      </c>
      <c r="L26">
        <v>69</v>
      </c>
      <c r="M26">
        <v>98</v>
      </c>
      <c r="N26">
        <v>128</v>
      </c>
      <c r="O26">
        <v>149</v>
      </c>
    </row>
    <row r="27" spans="1:15" ht="12.75">
      <c r="A27" s="1" t="s">
        <v>40</v>
      </c>
      <c r="B27">
        <v>0</v>
      </c>
      <c r="C27">
        <v>0</v>
      </c>
      <c r="D27">
        <v>0</v>
      </c>
      <c r="E27">
        <v>16</v>
      </c>
      <c r="F27">
        <v>20</v>
      </c>
      <c r="G27">
        <v>35</v>
      </c>
      <c r="H27">
        <v>38</v>
      </c>
      <c r="I27">
        <v>47</v>
      </c>
      <c r="J27">
        <v>55</v>
      </c>
      <c r="K27">
        <v>60</v>
      </c>
      <c r="L27">
        <v>60</v>
      </c>
      <c r="M27">
        <v>82</v>
      </c>
      <c r="N27">
        <v>90</v>
      </c>
      <c r="O27">
        <v>108</v>
      </c>
    </row>
    <row r="28" spans="1:15" ht="12.75">
      <c r="A28" s="1" t="s">
        <v>41</v>
      </c>
      <c r="B28">
        <v>0</v>
      </c>
      <c r="C28">
        <v>0</v>
      </c>
      <c r="D28">
        <v>0</v>
      </c>
      <c r="E28">
        <v>12</v>
      </c>
      <c r="F28">
        <v>24</v>
      </c>
      <c r="G28">
        <v>32</v>
      </c>
      <c r="H28">
        <v>39</v>
      </c>
      <c r="I28">
        <v>45</v>
      </c>
      <c r="J28">
        <v>52</v>
      </c>
      <c r="K28">
        <v>61</v>
      </c>
      <c r="L28">
        <v>66</v>
      </c>
      <c r="M28">
        <v>83</v>
      </c>
      <c r="N28">
        <v>102</v>
      </c>
      <c r="O28">
        <v>123</v>
      </c>
    </row>
    <row r="29" spans="1:15" ht="12.75">
      <c r="A29" s="1" t="s">
        <v>42</v>
      </c>
      <c r="B29">
        <v>0</v>
      </c>
      <c r="C29">
        <v>0</v>
      </c>
      <c r="D29">
        <v>0</v>
      </c>
      <c r="E29">
        <v>18</v>
      </c>
      <c r="F29">
        <v>27</v>
      </c>
      <c r="G29">
        <v>32</v>
      </c>
      <c r="H29">
        <v>42</v>
      </c>
      <c r="I29">
        <v>47</v>
      </c>
      <c r="J29">
        <v>57</v>
      </c>
      <c r="K29">
        <v>60</v>
      </c>
      <c r="L29">
        <v>62</v>
      </c>
      <c r="M29">
        <v>83</v>
      </c>
      <c r="N29">
        <v>107</v>
      </c>
      <c r="O29">
        <v>121</v>
      </c>
    </row>
    <row r="30" spans="1:3" ht="12.75">
      <c r="A30" s="1" t="s">
        <v>16</v>
      </c>
      <c r="B30">
        <v>0</v>
      </c>
      <c r="C30">
        <v>0</v>
      </c>
    </row>
    <row r="31" spans="1:3" ht="12.75">
      <c r="A31" s="1" t="s">
        <v>17</v>
      </c>
      <c r="B31">
        <v>0</v>
      </c>
      <c r="C31">
        <v>0</v>
      </c>
    </row>
    <row r="32" spans="1:3" ht="12.75">
      <c r="A32" s="1" t="s">
        <v>18</v>
      </c>
      <c r="B32">
        <v>0</v>
      </c>
      <c r="C32">
        <v>0</v>
      </c>
    </row>
    <row r="33" spans="1:3" ht="12.75">
      <c r="A33" s="1" t="s">
        <v>43</v>
      </c>
      <c r="B33">
        <v>0</v>
      </c>
      <c r="C33">
        <v>0</v>
      </c>
    </row>
    <row r="34" spans="1:3" ht="12.75">
      <c r="A34" s="1" t="s">
        <v>44</v>
      </c>
      <c r="B34">
        <v>0</v>
      </c>
      <c r="C34">
        <v>0</v>
      </c>
    </row>
    <row r="35" spans="1:3" ht="12.75">
      <c r="A35" s="1" t="s">
        <v>45</v>
      </c>
      <c r="B35">
        <v>0</v>
      </c>
      <c r="C35">
        <v>0</v>
      </c>
    </row>
    <row r="36" spans="1:3" ht="12.75">
      <c r="A36" s="1" t="s">
        <v>46</v>
      </c>
      <c r="B36">
        <v>0</v>
      </c>
      <c r="C36">
        <v>0</v>
      </c>
    </row>
    <row r="37" spans="1:3" ht="12.75">
      <c r="A37" s="1" t="s">
        <v>47</v>
      </c>
      <c r="B37">
        <v>0</v>
      </c>
      <c r="C37">
        <v>0</v>
      </c>
    </row>
    <row r="38" spans="1:3" ht="12.75">
      <c r="A38" s="1" t="s">
        <v>48</v>
      </c>
      <c r="B38">
        <v>0</v>
      </c>
      <c r="C38">
        <v>0</v>
      </c>
    </row>
    <row r="39" spans="1:3" ht="12.75">
      <c r="A39" s="1" t="s">
        <v>49</v>
      </c>
      <c r="B39">
        <v>0</v>
      </c>
      <c r="C39">
        <v>0</v>
      </c>
    </row>
    <row r="40" spans="1:3" ht="12.75">
      <c r="A40" s="1" t="s">
        <v>50</v>
      </c>
      <c r="B40">
        <v>0</v>
      </c>
      <c r="C40">
        <v>0</v>
      </c>
    </row>
    <row r="41" spans="1:3" ht="12.75">
      <c r="A41" s="1" t="s">
        <v>51</v>
      </c>
      <c r="B41">
        <v>0</v>
      </c>
      <c r="C41">
        <v>0</v>
      </c>
    </row>
    <row r="42" spans="1:3" ht="12.75">
      <c r="A42" s="1" t="s">
        <v>52</v>
      </c>
      <c r="B42">
        <v>0</v>
      </c>
      <c r="C42">
        <v>0</v>
      </c>
    </row>
    <row r="43" spans="1:3" ht="12.75">
      <c r="A43" s="1" t="s">
        <v>53</v>
      </c>
      <c r="B43">
        <v>0</v>
      </c>
      <c r="C43">
        <v>0</v>
      </c>
    </row>
    <row r="44" spans="1:3" ht="12.75">
      <c r="A44" s="1" t="s">
        <v>54</v>
      </c>
      <c r="B44">
        <v>0</v>
      </c>
      <c r="C44">
        <v>0</v>
      </c>
    </row>
    <row r="45" spans="1:3" ht="12.75">
      <c r="A45" s="1" t="s">
        <v>55</v>
      </c>
      <c r="B45">
        <v>0</v>
      </c>
      <c r="C45">
        <v>0</v>
      </c>
    </row>
    <row r="46" spans="1:3" ht="12.75">
      <c r="A46" s="1" t="s">
        <v>56</v>
      </c>
      <c r="B46">
        <v>0</v>
      </c>
      <c r="C46">
        <v>0</v>
      </c>
    </row>
    <row r="47" spans="1:3" ht="12.75">
      <c r="A47" s="1" t="s">
        <v>57</v>
      </c>
      <c r="B47">
        <v>0</v>
      </c>
      <c r="C47">
        <v>0</v>
      </c>
    </row>
    <row r="48" spans="1:3" ht="12.75">
      <c r="A48" s="1" t="s">
        <v>58</v>
      </c>
      <c r="B48">
        <v>0</v>
      </c>
      <c r="C48">
        <v>0</v>
      </c>
    </row>
    <row r="49" spans="1:3" ht="12.75">
      <c r="A49" s="1" t="s">
        <v>59</v>
      </c>
      <c r="B49">
        <v>0</v>
      </c>
      <c r="C49">
        <v>0</v>
      </c>
    </row>
    <row r="50" spans="1:3" ht="12.75">
      <c r="A50" s="1" t="s">
        <v>60</v>
      </c>
      <c r="B50">
        <v>0</v>
      </c>
      <c r="C50">
        <v>0</v>
      </c>
    </row>
    <row r="51" spans="1:3" ht="12.75">
      <c r="A51" s="1" t="s">
        <v>61</v>
      </c>
      <c r="B51">
        <v>0</v>
      </c>
      <c r="C51">
        <v>0</v>
      </c>
    </row>
    <row r="52" spans="1:3" ht="12.75">
      <c r="A52" s="1" t="s">
        <v>62</v>
      </c>
      <c r="B52">
        <v>0</v>
      </c>
      <c r="C52">
        <v>0</v>
      </c>
    </row>
    <row r="53" spans="1:3" ht="12.75">
      <c r="A53" s="1" t="s">
        <v>63</v>
      </c>
      <c r="B53">
        <v>0</v>
      </c>
      <c r="C53">
        <v>0</v>
      </c>
    </row>
    <row r="54" spans="1:3" ht="12.75">
      <c r="A54" s="1" t="s">
        <v>64</v>
      </c>
      <c r="B54">
        <v>0</v>
      </c>
      <c r="C54">
        <v>0</v>
      </c>
    </row>
    <row r="55" spans="1:3" ht="12.75">
      <c r="A55" s="1" t="s">
        <v>65</v>
      </c>
      <c r="B55">
        <v>0</v>
      </c>
      <c r="C55">
        <v>0</v>
      </c>
    </row>
    <row r="56" spans="1:3" ht="12.75">
      <c r="A56" s="1" t="s">
        <v>66</v>
      </c>
      <c r="B56">
        <v>0</v>
      </c>
      <c r="C56">
        <v>0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O34" sqref="O34"/>
    </sheetView>
  </sheetViews>
  <sheetFormatPr defaultColWidth="11.00390625" defaultRowHeight="12.75"/>
  <cols>
    <col min="1" max="1" width="22.75390625" style="0" bestFit="1" customWidth="1"/>
    <col min="2" max="2" width="22.75390625" style="0" customWidth="1"/>
  </cols>
  <sheetData>
    <row r="1" spans="1:13" ht="12.75">
      <c r="A1" s="1"/>
      <c r="B1" s="1"/>
      <c r="C1" s="6" t="s">
        <v>83</v>
      </c>
      <c r="D1" s="6"/>
      <c r="E1" s="6"/>
      <c r="F1" s="6"/>
      <c r="G1" s="6"/>
      <c r="H1" s="6" t="s">
        <v>84</v>
      </c>
      <c r="I1" s="6"/>
      <c r="J1" s="6"/>
      <c r="K1" s="6"/>
      <c r="L1" s="6"/>
      <c r="M1" s="6"/>
    </row>
    <row r="2" spans="1:15" ht="12.75">
      <c r="A2" s="1" t="s">
        <v>68</v>
      </c>
      <c r="B2" s="1">
        <v>0</v>
      </c>
      <c r="C2" s="1">
        <v>4</v>
      </c>
      <c r="D2" s="1">
        <v>8</v>
      </c>
      <c r="E2" s="1">
        <v>12</v>
      </c>
      <c r="F2" s="1">
        <v>16</v>
      </c>
      <c r="G2" s="1">
        <v>20</v>
      </c>
      <c r="H2" s="1">
        <v>22</v>
      </c>
      <c r="I2" s="1">
        <v>25</v>
      </c>
      <c r="J2" s="1">
        <v>28</v>
      </c>
      <c r="K2" s="1">
        <v>32</v>
      </c>
      <c r="L2" s="1">
        <v>35</v>
      </c>
      <c r="M2" s="1">
        <v>48</v>
      </c>
      <c r="N2" s="1">
        <v>60</v>
      </c>
      <c r="O2" s="1">
        <v>72</v>
      </c>
    </row>
    <row r="3" spans="1:15" ht="12.75">
      <c r="A3" s="1" t="s">
        <v>13</v>
      </c>
      <c r="B3" s="2">
        <v>0</v>
      </c>
      <c r="C3" s="2">
        <f>Pixels!C3*Calibrations!$D$2</f>
        <v>0</v>
      </c>
      <c r="D3" s="2">
        <f>Pixels!D3*Calibrations!$D$2</f>
        <v>2.119700748129676</v>
      </c>
      <c r="E3" s="2">
        <f>Pixels!E3*Calibrations!$D$2</f>
        <v>3.491271820448878</v>
      </c>
      <c r="F3" s="2">
        <f>Pixels!F3*Calibrations!$D$2</f>
        <v>4.114713216957606</v>
      </c>
      <c r="G3" s="2">
        <f>Pixels!G3*Calibrations!$D$2</f>
        <v>5.610972568578553</v>
      </c>
      <c r="H3" s="2">
        <f>Pixels!H3*Calibrations!$D$3</f>
        <v>6.627906976744186</v>
      </c>
      <c r="I3" s="2">
        <f>Pixels!I3*Calibrations!$D$3</f>
        <v>7.441860465116279</v>
      </c>
      <c r="J3" s="2">
        <f>Pixels!J3*Calibrations!$D$3</f>
        <v>8.023255813953488</v>
      </c>
      <c r="K3" s="2">
        <f>Pixels!K3*Calibrations!$D$3</f>
        <v>9.30232558139535</v>
      </c>
      <c r="L3" s="2">
        <f>Pixels!L3*Calibrations!$D$3</f>
        <v>10</v>
      </c>
      <c r="M3" s="2">
        <f>Pixels!M3*Calibrations!$D$3</f>
        <v>14.186046511627907</v>
      </c>
      <c r="N3" s="4">
        <f>Pixels!N3*Calibrations!$D$3</f>
        <v>17.558139534883722</v>
      </c>
      <c r="O3" s="4">
        <f>Pixels!O3*Calibrations!$D$3</f>
        <v>21.511627906976745</v>
      </c>
    </row>
    <row r="4" spans="1:15" ht="12.75">
      <c r="A4" s="1" t="s">
        <v>14</v>
      </c>
      <c r="B4" s="2">
        <v>0</v>
      </c>
      <c r="C4" s="2">
        <f>Pixels!C4*Calibrations!$D$2</f>
        <v>0</v>
      </c>
      <c r="D4" s="2">
        <f>Pixels!D4*Calibrations!$D$2</f>
        <v>1.371571072319202</v>
      </c>
      <c r="E4" s="2">
        <f>Pixels!E4*Calibrations!$D$2</f>
        <v>3.2418952618453867</v>
      </c>
      <c r="F4" s="2">
        <f>Pixels!F4*Calibrations!$D$2</f>
        <v>4.239401496259352</v>
      </c>
      <c r="G4" s="2">
        <f>Pixels!G4*Calibrations!$D$2</f>
        <v>5.112219451371571</v>
      </c>
      <c r="H4" s="2">
        <f>Pixels!H4*Calibrations!$D$3</f>
        <v>5.930232558139535</v>
      </c>
      <c r="I4" s="2">
        <f>Pixels!I4*Calibrations!$D$3</f>
        <v>7.093023255813954</v>
      </c>
      <c r="J4" s="2">
        <f>Pixels!J4*Calibrations!$D$3</f>
        <v>7.674418604651163</v>
      </c>
      <c r="K4" s="2">
        <f>Pixels!K4*Calibrations!$D$3</f>
        <v>9.30232558139535</v>
      </c>
      <c r="L4" s="2">
        <f>Pixels!L4*Calibrations!$D$3</f>
        <v>10.465116279069766</v>
      </c>
      <c r="M4" s="4">
        <f>Pixels!M4*Calibrations!$D$3</f>
        <v>14.534883720930232</v>
      </c>
      <c r="N4" s="4">
        <f>Pixels!N4*Calibrations!$D$3</f>
        <v>18.837209302325583</v>
      </c>
      <c r="O4" s="4">
        <f>Pixels!O4*Calibrations!$D$3</f>
        <v>24.186046511627907</v>
      </c>
    </row>
    <row r="5" spans="1:15" ht="12.75">
      <c r="A5" s="1" t="s">
        <v>15</v>
      </c>
      <c r="B5" s="2">
        <v>0</v>
      </c>
      <c r="C5" s="2">
        <f>Pixels!C5*Calibrations!$D$2</f>
        <v>0</v>
      </c>
      <c r="D5" s="2">
        <f>Pixels!D5*Calibrations!$D$2</f>
        <v>1.371571072319202</v>
      </c>
      <c r="E5" s="2">
        <f>Pixels!E5*Calibrations!$D$2</f>
        <v>2.6184538653366585</v>
      </c>
      <c r="F5" s="2">
        <f>Pixels!F5*Calibrations!$D$2</f>
        <v>3.7406483790523692</v>
      </c>
      <c r="G5" s="2">
        <f>Pixels!G5*Calibrations!$D$2</f>
        <v>5.486284289276808</v>
      </c>
      <c r="H5" s="2">
        <f>Pixels!H5*Calibrations!$D$3</f>
        <v>6.27906976744186</v>
      </c>
      <c r="I5" s="2">
        <f>Pixels!I5*Calibrations!$D$3</f>
        <v>6.511627906976744</v>
      </c>
      <c r="J5" s="2">
        <f>Pixels!J5*Calibrations!$D$3</f>
        <v>7.674418604651163</v>
      </c>
      <c r="K5" s="2">
        <f>Pixels!K5*Calibrations!$D$3</f>
        <v>9.069767441860465</v>
      </c>
      <c r="L5" s="2">
        <f>Pixels!L5*Calibrations!$D$3</f>
        <v>9.767441860465116</v>
      </c>
      <c r="M5" s="4">
        <f>Pixels!M5*Calibrations!$D$3</f>
        <v>13.13953488372093</v>
      </c>
      <c r="N5" s="4">
        <f>Pixels!N5*Calibrations!$D$3</f>
        <v>16.74418604651163</v>
      </c>
      <c r="O5" s="4">
        <f>Pixels!O5*Calibrations!$D$3</f>
        <v>20.58139534883721</v>
      </c>
    </row>
    <row r="6" spans="1:15" ht="12.75">
      <c r="A6" s="1" t="s">
        <v>19</v>
      </c>
      <c r="B6" s="2">
        <v>0</v>
      </c>
      <c r="C6" s="2">
        <f>Pixels!C6*Calibrations!$D$2</f>
        <v>0</v>
      </c>
      <c r="D6" s="2">
        <f>Pixels!D6*Calibrations!$D$2</f>
        <v>0</v>
      </c>
      <c r="E6" s="2">
        <f>Pixels!E6*Calibrations!$D$2</f>
        <v>2.119700748129676</v>
      </c>
      <c r="F6" s="2">
        <f>Pixels!F6*Calibrations!$D$2</f>
        <v>2.9925187032418954</v>
      </c>
      <c r="G6" s="2">
        <f>Pixels!G6*Calibrations!$D$2</f>
        <v>4.114713216957606</v>
      </c>
      <c r="H6" s="2">
        <f>Pixels!H6*Calibrations!$D$3</f>
        <v>4.3023255813953485</v>
      </c>
      <c r="I6" s="2">
        <f>Pixels!I6*Calibrations!$D$3</f>
        <v>5</v>
      </c>
      <c r="J6" s="2">
        <f>Pixels!J6*Calibrations!$D$3</f>
        <v>5.813953488372093</v>
      </c>
      <c r="K6" s="2">
        <f>Pixels!K6*Calibrations!$D$3</f>
        <v>6.395348837209302</v>
      </c>
      <c r="L6" s="2">
        <f>Pixels!L6*Calibrations!$D$3</f>
        <v>6.976744186046512</v>
      </c>
      <c r="M6" s="4">
        <f>Pixels!M6*Calibrations!$D$3</f>
        <v>9.186046511627907</v>
      </c>
      <c r="N6" s="4">
        <f>Pixels!N6*Calibrations!$D$3</f>
        <v>12.674418604651162</v>
      </c>
      <c r="O6" s="4">
        <f>Pixels!O6*Calibrations!$D$3</f>
        <v>13.488372093023255</v>
      </c>
    </row>
    <row r="7" spans="1:15" ht="12.75">
      <c r="A7" s="1" t="s">
        <v>20</v>
      </c>
      <c r="B7" s="2">
        <v>0</v>
      </c>
      <c r="C7" s="2">
        <f>Pixels!C7*Calibrations!$D$2</f>
        <v>0</v>
      </c>
      <c r="D7" s="2">
        <f>Pixels!D7*Calibrations!$D$2</f>
        <v>1.4962593516209477</v>
      </c>
      <c r="E7" s="2">
        <f>Pixels!E7*Calibrations!$D$2</f>
        <v>2.369077306733167</v>
      </c>
      <c r="F7" s="2">
        <f>Pixels!F7*Calibrations!$D$2</f>
        <v>3.7406483790523692</v>
      </c>
      <c r="G7" s="2">
        <f>Pixels!G7*Calibrations!$D$2</f>
        <v>4.738154613466334</v>
      </c>
      <c r="H7" s="2">
        <f>Pixels!H7*Calibrations!$D$3</f>
        <v>4.534883720930233</v>
      </c>
      <c r="I7" s="2">
        <f>Pixels!I7*Calibrations!$D$3</f>
        <v>5</v>
      </c>
      <c r="J7" s="2">
        <f>Pixels!J7*Calibrations!$D$3</f>
        <v>6.511627906976744</v>
      </c>
      <c r="K7" s="2">
        <f>Pixels!K7*Calibrations!$D$3</f>
        <v>7.209302325581395</v>
      </c>
      <c r="L7" s="2">
        <f>Pixels!L7*Calibrations!$D$3</f>
        <v>7.790697674418604</v>
      </c>
      <c r="M7" s="4">
        <f>Pixels!M7*Calibrations!$D$3</f>
        <v>10.813953488372093</v>
      </c>
      <c r="N7" s="4">
        <f>Pixels!N7*Calibrations!$D$3</f>
        <v>13.372093023255815</v>
      </c>
      <c r="O7" s="4">
        <f>Pixels!O7*Calibrations!$D$3</f>
        <v>16.162790697674417</v>
      </c>
    </row>
    <row r="8" spans="1:15" ht="12.75">
      <c r="A8" s="1" t="s">
        <v>21</v>
      </c>
      <c r="B8" s="2">
        <v>0</v>
      </c>
      <c r="C8" s="2">
        <f>Pixels!C8*Calibrations!$D$2</f>
        <v>0</v>
      </c>
      <c r="D8" s="2">
        <f>Pixels!D8*Calibrations!$D$2</f>
        <v>1.4962593516209477</v>
      </c>
      <c r="E8" s="2">
        <f>Pixels!E8*Calibrations!$D$2</f>
        <v>2.2443890274314215</v>
      </c>
      <c r="F8" s="2">
        <f>Pixels!F8*Calibrations!$D$2</f>
        <v>3.491271820448878</v>
      </c>
      <c r="G8" s="2">
        <f>Pixels!G8*Calibrations!$D$2</f>
        <v>4.364089775561098</v>
      </c>
      <c r="H8" s="2">
        <f>Pixels!H8*Calibrations!$D$3</f>
        <v>4.883720930232558</v>
      </c>
      <c r="I8" s="2">
        <f>Pixels!I8*Calibrations!$D$3</f>
        <v>5.348837209302325</v>
      </c>
      <c r="J8" s="2">
        <f>Pixels!J8*Calibrations!$D$3</f>
        <v>6.8604651162790695</v>
      </c>
      <c r="K8" s="2">
        <f>Pixels!K8*Calibrations!$D$3</f>
        <v>6.976744186046512</v>
      </c>
      <c r="L8" s="2">
        <f>Pixels!L8*Calibrations!$D$3</f>
        <v>8.023255813953488</v>
      </c>
      <c r="M8" s="4">
        <f>Pixels!M8*Calibrations!$D$3</f>
        <v>10.348837209302326</v>
      </c>
      <c r="N8" s="4">
        <f>Pixels!N8*Calibrations!$D$3</f>
        <v>13.023255813953488</v>
      </c>
      <c r="O8" s="4">
        <f>Pixels!O8*Calibrations!$D$3</f>
        <v>15.116279069767442</v>
      </c>
    </row>
    <row r="9" spans="1:15" ht="12.75">
      <c r="A9" s="1" t="s">
        <v>22</v>
      </c>
      <c r="B9" s="2">
        <v>0</v>
      </c>
      <c r="C9" s="2">
        <f>Pixels!C9*Calibrations!$D$2</f>
        <v>0</v>
      </c>
      <c r="D9" s="2">
        <f>Pixels!D9*Calibrations!$D$2</f>
        <v>0</v>
      </c>
      <c r="E9" s="2">
        <f>Pixels!E9*Calibrations!$D$2</f>
        <v>1.745635910224439</v>
      </c>
      <c r="F9" s="2">
        <f>Pixels!F9*Calibrations!$D$2</f>
        <v>2.369077306733167</v>
      </c>
      <c r="G9" s="2">
        <f>Pixels!G9*Calibrations!$D$2</f>
        <v>3.865336658354115</v>
      </c>
      <c r="H9" s="2">
        <f>Pixels!H9*Calibrations!$D$3</f>
        <v>3.8372093023255816</v>
      </c>
      <c r="I9" s="2">
        <f>Pixels!I9*Calibrations!$D$3</f>
        <v>4.4186046511627906</v>
      </c>
      <c r="J9" s="2">
        <f>Pixels!J9*Calibrations!$D$3</f>
        <v>4.883720930232558</v>
      </c>
      <c r="K9" s="2">
        <f>Pixels!K9*Calibrations!$D$3</f>
        <v>6.162790697674419</v>
      </c>
      <c r="L9" s="2">
        <f>Pixels!L9*Calibrations!$D$3</f>
        <v>6.27906976744186</v>
      </c>
      <c r="M9" s="4">
        <f>Pixels!M9*Calibrations!$D$3</f>
        <v>8.488372093023255</v>
      </c>
      <c r="N9" s="4">
        <f>Pixels!N9*Calibrations!$D$3</f>
        <v>10.930232558139535</v>
      </c>
      <c r="O9" s="4">
        <f>Pixels!O9*Calibrations!$D$3</f>
        <v>11.976744186046512</v>
      </c>
    </row>
    <row r="10" spans="1:15" ht="12.75">
      <c r="A10" s="1" t="s">
        <v>23</v>
      </c>
      <c r="B10" s="2">
        <v>0</v>
      </c>
      <c r="C10" s="2">
        <f>Pixels!C10*Calibrations!$D$2</f>
        <v>0</v>
      </c>
      <c r="D10" s="2">
        <f>Pixels!D10*Calibrations!$D$2</f>
        <v>0</v>
      </c>
      <c r="E10" s="2">
        <f>Pixels!E10*Calibrations!$D$2</f>
        <v>1.6209476309226933</v>
      </c>
      <c r="F10" s="2">
        <f>Pixels!F10*Calibrations!$D$2</f>
        <v>2.6184538653366585</v>
      </c>
      <c r="G10" s="2">
        <f>Pixels!G10*Calibrations!$D$2</f>
        <v>3.7406483790523692</v>
      </c>
      <c r="H10" s="2">
        <f>Pixels!H10*Calibrations!$D$3</f>
        <v>3.8372093023255816</v>
      </c>
      <c r="I10" s="2">
        <f>Pixels!I10*Calibrations!$D$3</f>
        <v>4.534883720930233</v>
      </c>
      <c r="J10" s="2">
        <f>Pixels!J10*Calibrations!$D$3</f>
        <v>5.465116279069767</v>
      </c>
      <c r="K10" s="2">
        <f>Pixels!K10*Calibrations!$D$3</f>
        <v>6.27906976744186</v>
      </c>
      <c r="L10" s="2">
        <f>Pixels!L10*Calibrations!$D$3</f>
        <v>6.7441860465116275</v>
      </c>
      <c r="M10" s="4">
        <f>Pixels!M10*Calibrations!$D$3</f>
        <v>9.418604651162791</v>
      </c>
      <c r="N10" s="4">
        <f>Pixels!N10*Calibrations!$D$3</f>
        <v>12.906976744186046</v>
      </c>
      <c r="O10" s="4">
        <f>Pixels!O10*Calibrations!$D$3</f>
        <v>13.13953488372093</v>
      </c>
    </row>
    <row r="11" spans="1:15" ht="12.75">
      <c r="A11" s="1" t="s">
        <v>24</v>
      </c>
      <c r="B11" s="2">
        <v>0</v>
      </c>
      <c r="C11" s="2">
        <f>Pixels!C11*Calibrations!$D$2</f>
        <v>0</v>
      </c>
      <c r="D11" s="2">
        <f>Pixels!D11*Calibrations!$D$2</f>
        <v>0</v>
      </c>
      <c r="E11" s="2">
        <f>Pixels!E11*Calibrations!$D$2</f>
        <v>1.745635910224439</v>
      </c>
      <c r="F11" s="2">
        <f>Pixels!F11*Calibrations!$D$2</f>
        <v>2.6184538653366585</v>
      </c>
      <c r="G11" s="2">
        <f>Pixels!G11*Calibrations!$D$2</f>
        <v>3.9900249376558605</v>
      </c>
      <c r="H11" s="2">
        <f>Pixels!H11*Calibrations!$D$3</f>
        <v>3.953488372093023</v>
      </c>
      <c r="I11" s="2">
        <f>Pixels!I11*Calibrations!$D$3</f>
        <v>4.4186046511627906</v>
      </c>
      <c r="J11" s="2">
        <f>Pixels!J11*Calibrations!$D$3</f>
        <v>5.116279069767442</v>
      </c>
      <c r="K11" s="2">
        <f>Pixels!K11*Calibrations!$D$3</f>
        <v>5.813953488372093</v>
      </c>
      <c r="L11" s="2">
        <f>Pixels!L11*Calibrations!$D$3</f>
        <v>6.976744186046512</v>
      </c>
      <c r="M11" s="4">
        <f>Pixels!M11*Calibrations!$D$3</f>
        <v>8.720930232558139</v>
      </c>
      <c r="N11" s="4">
        <f>Pixels!N11*Calibrations!$D$3</f>
        <v>12.209302325581396</v>
      </c>
      <c r="O11" s="4">
        <f>Pixels!O11*Calibrations!$D$3</f>
        <v>12.674418604651162</v>
      </c>
    </row>
    <row r="12" spans="1:15" ht="12.75">
      <c r="A12" s="1" t="s">
        <v>25</v>
      </c>
      <c r="B12" s="2">
        <v>0</v>
      </c>
      <c r="C12" s="2">
        <f>Pixels!C12*Calibrations!$D$2</f>
        <v>0</v>
      </c>
      <c r="D12" s="2">
        <f>Pixels!D12*Calibrations!$D$2</f>
        <v>1.8703241895261846</v>
      </c>
      <c r="E12" s="2">
        <f>Pixels!E12*Calibrations!$D$2</f>
        <v>3.117206982543641</v>
      </c>
      <c r="F12" s="2">
        <f>Pixels!F12*Calibrations!$D$2</f>
        <v>4.114713216957606</v>
      </c>
      <c r="G12" s="2">
        <f>Pixels!G12*Calibrations!$D$2</f>
        <v>5.112219451371571</v>
      </c>
      <c r="H12" s="2">
        <f>Pixels!H12*Calibrations!$D$3</f>
        <v>6.046511627906977</v>
      </c>
      <c r="I12" s="2">
        <f>Pixels!I12*Calibrations!$D$3</f>
        <v>6.627906976744186</v>
      </c>
      <c r="J12" s="2">
        <f>Pixels!J12*Calibrations!$D$3</f>
        <v>8.023255813953488</v>
      </c>
      <c r="K12" s="2">
        <f>Pixels!K12*Calibrations!$D$3</f>
        <v>9.069767441860465</v>
      </c>
      <c r="L12" s="2">
        <f>Pixels!L12*Calibrations!$D$3</f>
        <v>10.465116279069766</v>
      </c>
      <c r="M12" s="4">
        <f>Pixels!M12*Calibrations!$D$3</f>
        <v>15.465116279069766</v>
      </c>
      <c r="N12" s="4">
        <f>Pixels!N12*Calibrations!$D$3</f>
        <v>19.651162790697676</v>
      </c>
      <c r="O12" s="4">
        <f>Pixels!O12*Calibrations!$D$3</f>
        <v>24.302325581395348</v>
      </c>
    </row>
    <row r="13" spans="1:15" ht="12.75">
      <c r="A13" s="1" t="s">
        <v>26</v>
      </c>
      <c r="B13" s="2">
        <v>0</v>
      </c>
      <c r="C13" s="2">
        <f>Pixels!C13*Calibrations!$D$2</f>
        <v>0</v>
      </c>
      <c r="D13" s="2">
        <f>Pixels!D13*Calibrations!$D$2</f>
        <v>1.8703241895261846</v>
      </c>
      <c r="E13" s="2">
        <f>Pixels!E13*Calibrations!$D$2</f>
        <v>2.9925187032418954</v>
      </c>
      <c r="F13" s="2">
        <f>Pixels!F13*Calibrations!$D$2</f>
        <v>4.488778054862843</v>
      </c>
      <c r="G13" s="2">
        <f>Pixels!G13*Calibrations!$D$2</f>
        <v>5.236907730673317</v>
      </c>
      <c r="H13" s="2">
        <f>Pixels!H13*Calibrations!$D$3</f>
        <v>6.27906976744186</v>
      </c>
      <c r="I13" s="2">
        <f>Pixels!I13*Calibrations!$D$3</f>
        <v>7.093023255813954</v>
      </c>
      <c r="J13" s="2">
        <f>Pixels!J13*Calibrations!$D$3</f>
        <v>8.372093023255815</v>
      </c>
      <c r="K13" s="2">
        <f>Pixels!K13*Calibrations!$D$3</f>
        <v>9.534883720930232</v>
      </c>
      <c r="L13" s="2">
        <f>Pixels!L13*Calibrations!$D$3</f>
        <v>10.348837209302326</v>
      </c>
      <c r="M13" s="4">
        <f>Pixels!M13*Calibrations!$D$3</f>
        <v>16.162790697674417</v>
      </c>
      <c r="N13" s="4">
        <f>Pixels!N13*Calibrations!$D$3</f>
        <v>21.627906976744185</v>
      </c>
      <c r="O13" s="4">
        <f>Pixels!O13*Calibrations!$D$3</f>
        <v>29.069767441860463</v>
      </c>
    </row>
    <row r="14" spans="1:15" ht="12.75">
      <c r="A14" s="1" t="s">
        <v>27</v>
      </c>
      <c r="B14" s="2">
        <v>0</v>
      </c>
      <c r="C14" s="2">
        <f>Pixels!C14*Calibrations!$D$2</f>
        <v>0</v>
      </c>
      <c r="D14" s="2">
        <f>Pixels!D14*Calibrations!$D$2</f>
        <v>1.371571072319202</v>
      </c>
      <c r="E14" s="2">
        <f>Pixels!E14*Calibrations!$D$2</f>
        <v>2.8678304239401498</v>
      </c>
      <c r="F14" s="2">
        <f>Pixels!F14*Calibrations!$D$2</f>
        <v>4.114713216957606</v>
      </c>
      <c r="G14" s="2">
        <f>Pixels!G14*Calibrations!$D$2</f>
        <v>5.236907730673317</v>
      </c>
      <c r="H14" s="2">
        <f>Pixels!H14*Calibrations!$D$3</f>
        <v>5.930232558139535</v>
      </c>
      <c r="I14" s="2">
        <f>Pixels!I14*Calibrations!$D$3</f>
        <v>6.627906976744186</v>
      </c>
      <c r="J14" s="2">
        <f>Pixels!J14*Calibrations!$D$3</f>
        <v>7.906976744186046</v>
      </c>
      <c r="K14" s="2">
        <f>Pixels!K14*Calibrations!$D$3</f>
        <v>9.186046511627907</v>
      </c>
      <c r="L14" s="2">
        <f>Pixels!L14*Calibrations!$D$3</f>
        <v>10.232558139534884</v>
      </c>
      <c r="M14" s="4">
        <f>Pixels!M14*Calibrations!$D$3</f>
        <v>14.767441860465116</v>
      </c>
      <c r="N14" s="4">
        <f>Pixels!N14*Calibrations!$D$3</f>
        <v>18.6046511627907</v>
      </c>
      <c r="O14" s="4">
        <f>Pixels!O14*Calibrations!$D$3</f>
        <v>23.953488372093023</v>
      </c>
    </row>
    <row r="15" spans="1:15" ht="12.75">
      <c r="A15" s="1" t="s">
        <v>28</v>
      </c>
      <c r="B15" s="2">
        <v>0</v>
      </c>
      <c r="C15" s="2">
        <f>Pixels!C15*Calibrations!$D$2</f>
        <v>0</v>
      </c>
      <c r="D15" s="2">
        <f>Pixels!D15*Calibrations!$D$2</f>
        <v>0.9975062344139651</v>
      </c>
      <c r="E15" s="2">
        <f>Pixels!E15*Calibrations!$D$2</f>
        <v>2.493765586034913</v>
      </c>
      <c r="F15" s="2">
        <f>Pixels!F15*Calibrations!$D$2</f>
        <v>3.2418952618453867</v>
      </c>
      <c r="G15" s="2">
        <f>Pixels!G15*Calibrations!$D$2</f>
        <v>4.364089775561098</v>
      </c>
      <c r="H15" s="2">
        <f>Pixels!H15*Calibrations!$D$3</f>
        <v>5.116279069767442</v>
      </c>
      <c r="I15" s="2">
        <f>Pixels!I15*Calibrations!$D$3</f>
        <v>5.348837209302325</v>
      </c>
      <c r="J15" s="2">
        <f>Pixels!J15*Calibrations!$D$3</f>
        <v>6.8604651162790695</v>
      </c>
      <c r="K15" s="2">
        <f>Pixels!K15*Calibrations!$D$3</f>
        <v>8.13953488372093</v>
      </c>
      <c r="L15" s="2">
        <f>Pixels!L15*Calibrations!$D$3</f>
        <v>8.488372093023255</v>
      </c>
      <c r="M15" s="4">
        <f>Pixels!M15*Calibrations!$D$3</f>
        <v>13.255813953488373</v>
      </c>
      <c r="N15" s="4">
        <f>Pixels!N15*Calibrations!$D$3</f>
        <v>15.581395348837209</v>
      </c>
      <c r="O15" s="4">
        <f>Pixels!O15*Calibrations!$D$3</f>
        <v>18.488372093023255</v>
      </c>
    </row>
    <row r="16" spans="1:15" ht="12.75">
      <c r="A16" s="1" t="s">
        <v>29</v>
      </c>
      <c r="B16" s="2">
        <v>0</v>
      </c>
      <c r="C16" s="2">
        <f>Pixels!C16*Calibrations!$D$2</f>
        <v>0</v>
      </c>
      <c r="D16" s="2">
        <f>Pixels!D16*Calibrations!$D$2</f>
        <v>0.8728179551122195</v>
      </c>
      <c r="E16" s="2">
        <f>Pixels!E16*Calibrations!$D$2</f>
        <v>1.9950124688279303</v>
      </c>
      <c r="F16" s="2">
        <f>Pixels!F16*Calibrations!$D$2</f>
        <v>3.2418952618453867</v>
      </c>
      <c r="G16" s="2">
        <f>Pixels!G16*Calibrations!$D$2</f>
        <v>4.613466334164588</v>
      </c>
      <c r="H16" s="2">
        <f>Pixels!H16*Calibrations!$D$3</f>
        <v>4.883720930232558</v>
      </c>
      <c r="I16" s="2">
        <f>Pixels!I16*Calibrations!$D$3</f>
        <v>5.348837209302325</v>
      </c>
      <c r="J16" s="2">
        <f>Pixels!J16*Calibrations!$D$3</f>
        <v>6.8604651162790695</v>
      </c>
      <c r="K16" s="2">
        <f>Pixels!K16*Calibrations!$D$3</f>
        <v>8.255813953488373</v>
      </c>
      <c r="L16" s="2">
        <f>Pixels!L16*Calibrations!$D$3</f>
        <v>8.372093023255815</v>
      </c>
      <c r="M16" s="4">
        <f>Pixels!M16*Calibrations!$D$3</f>
        <v>12.325581395348838</v>
      </c>
      <c r="N16" s="4">
        <f>Pixels!N16*Calibrations!$D$3</f>
        <v>15.348837209302326</v>
      </c>
      <c r="O16" s="4">
        <f>Pixels!O16*Calibrations!$D$3</f>
        <v>19.186046511627907</v>
      </c>
    </row>
    <row r="17" spans="1:15" ht="12.75">
      <c r="A17" s="1" t="s">
        <v>30</v>
      </c>
      <c r="B17" s="2">
        <v>0</v>
      </c>
      <c r="C17" s="2">
        <f>Pixels!C17*Calibrations!$D$2</f>
        <v>0</v>
      </c>
      <c r="D17" s="2">
        <f>Pixels!D17*Calibrations!$D$2</f>
        <v>0.7481296758104738</v>
      </c>
      <c r="E17" s="2">
        <f>Pixels!E17*Calibrations!$D$2</f>
        <v>1.8703241895261846</v>
      </c>
      <c r="F17" s="2">
        <f>Pixels!F17*Calibrations!$D$2</f>
        <v>3.3665835411471323</v>
      </c>
      <c r="G17" s="2">
        <f>Pixels!G17*Calibrations!$D$2</f>
        <v>4.488778054862843</v>
      </c>
      <c r="H17" s="2">
        <f>Pixels!H17*Calibrations!$D$3</f>
        <v>4.534883720930233</v>
      </c>
      <c r="I17" s="2">
        <f>Pixels!I17*Calibrations!$D$3</f>
        <v>5.465116279069767</v>
      </c>
      <c r="J17" s="2">
        <f>Pixels!J17*Calibrations!$D$3</f>
        <v>7.093023255813954</v>
      </c>
      <c r="K17" s="2">
        <f>Pixels!K17*Calibrations!$D$3</f>
        <v>8.255813953488373</v>
      </c>
      <c r="L17" s="2">
        <f>Pixels!L17*Calibrations!$D$3</f>
        <v>8.720930232558139</v>
      </c>
      <c r="M17" s="4">
        <f>Pixels!M17*Calibrations!$D$3</f>
        <v>12.441860465116278</v>
      </c>
      <c r="N17" s="4">
        <f>Pixels!N17*Calibrations!$D$3</f>
        <v>15.116279069767442</v>
      </c>
      <c r="O17" s="4">
        <f>Pixels!O17*Calibrations!$D$3</f>
        <v>18.372093023255815</v>
      </c>
    </row>
    <row r="18" spans="1:15" ht="12.75">
      <c r="A18" s="1" t="s">
        <v>31</v>
      </c>
      <c r="B18" s="2">
        <v>0</v>
      </c>
      <c r="C18" s="2">
        <f>Pixels!C18*Calibrations!$D$2</f>
        <v>0</v>
      </c>
      <c r="D18" s="2">
        <f>Pixels!D18*Calibrations!$D$2</f>
        <v>0</v>
      </c>
      <c r="E18" s="2">
        <f>Pixels!E18*Calibrations!$D$2</f>
        <v>1.6209476309226933</v>
      </c>
      <c r="F18" s="2">
        <f>Pixels!F18*Calibrations!$D$2</f>
        <v>2.743142144638404</v>
      </c>
      <c r="G18" s="2">
        <f>Pixels!G18*Calibrations!$D$2</f>
        <v>3.7406483790523692</v>
      </c>
      <c r="H18" s="2">
        <f>Pixels!H18*Calibrations!$D$3</f>
        <v>4.186046511627907</v>
      </c>
      <c r="I18" s="2">
        <f>Pixels!I18*Calibrations!$D$3</f>
        <v>5.348837209302325</v>
      </c>
      <c r="J18" s="2">
        <f>Pixels!J18*Calibrations!$D$3</f>
        <v>5.813953488372093</v>
      </c>
      <c r="K18" s="2">
        <f>Pixels!K18*Calibrations!$D$3</f>
        <v>6.976744186046512</v>
      </c>
      <c r="L18" s="2">
        <f>Pixels!L18*Calibrations!$D$3</f>
        <v>7.558139534883721</v>
      </c>
      <c r="M18" s="4">
        <f>Pixels!M18*Calibrations!$D$3</f>
        <v>11.162790697674419</v>
      </c>
      <c r="N18" s="4">
        <f>Pixels!N18*Calibrations!$D$3</f>
        <v>14.534883720930232</v>
      </c>
      <c r="O18" s="4">
        <f>Pixels!O18*Calibrations!$D$3</f>
        <v>16.74418604651163</v>
      </c>
    </row>
    <row r="19" spans="1:15" ht="12.75">
      <c r="A19" s="1" t="s">
        <v>32</v>
      </c>
      <c r="B19" s="2">
        <v>0</v>
      </c>
      <c r="C19" s="2">
        <f>Pixels!C19*Calibrations!$D$2</f>
        <v>0</v>
      </c>
      <c r="D19" s="2">
        <f>Pixels!D19*Calibrations!$D$2</f>
        <v>0</v>
      </c>
      <c r="E19" s="2">
        <f>Pixels!E19*Calibrations!$D$2</f>
        <v>1.371571072319202</v>
      </c>
      <c r="F19" s="2">
        <f>Pixels!F19*Calibrations!$D$2</f>
        <v>2.9925187032418954</v>
      </c>
      <c r="G19" s="2">
        <f>Pixels!G19*Calibrations!$D$2</f>
        <v>3.3665835411471323</v>
      </c>
      <c r="H19" s="2">
        <f>Pixels!H19*Calibrations!$D$3</f>
        <v>4.534883720930233</v>
      </c>
      <c r="I19" s="2">
        <f>Pixels!I19*Calibrations!$D$3</f>
        <v>5.232558139534883</v>
      </c>
      <c r="J19" s="2">
        <f>Pixels!J19*Calibrations!$D$3</f>
        <v>5.348837209302325</v>
      </c>
      <c r="K19" s="2">
        <f>Pixels!K19*Calibrations!$D$3</f>
        <v>7.209302325581395</v>
      </c>
      <c r="L19" s="2">
        <f>Pixels!L19*Calibrations!$D$3</f>
        <v>7.325581395348837</v>
      </c>
      <c r="M19" s="4">
        <f>Pixels!M19*Calibrations!$D$3</f>
        <v>10.232558139534884</v>
      </c>
      <c r="N19" s="4">
        <f>Pixels!N19*Calibrations!$D$3</f>
        <v>12.906976744186046</v>
      </c>
      <c r="O19" s="4">
        <f>Pixels!O19*Calibrations!$D$3</f>
        <v>13.837209302325581</v>
      </c>
    </row>
    <row r="20" spans="1:15" ht="12.75">
      <c r="A20" s="1" t="s">
        <v>33</v>
      </c>
      <c r="B20" s="2">
        <v>0</v>
      </c>
      <c r="C20" s="2">
        <f>Pixels!C20*Calibrations!$D$2</f>
        <v>0</v>
      </c>
      <c r="D20" s="2">
        <f>Pixels!D20*Calibrations!$D$2</f>
        <v>0</v>
      </c>
      <c r="E20" s="2">
        <f>Pixels!E20*Calibrations!$D$2</f>
        <v>0</v>
      </c>
      <c r="F20" s="2">
        <f>Pixels!F20*Calibrations!$D$2</f>
        <v>2.369077306733167</v>
      </c>
      <c r="G20" s="2">
        <f>Pixels!G20*Calibrations!$D$2</f>
        <v>3.3665835411471323</v>
      </c>
      <c r="H20" s="2">
        <f>Pixels!H20*Calibrations!$D$3</f>
        <v>4.186046511627907</v>
      </c>
      <c r="I20" s="2">
        <f>Pixels!I20*Calibrations!$D$3</f>
        <v>5.116279069767442</v>
      </c>
      <c r="J20" s="2">
        <f>Pixels!J20*Calibrations!$D$3</f>
        <v>5.813953488372093</v>
      </c>
      <c r="K20" s="2">
        <f>Pixels!K20*Calibrations!$D$3</f>
        <v>6.7441860465116275</v>
      </c>
      <c r="L20" s="2">
        <f>Pixels!L20*Calibrations!$D$3</f>
        <v>7.093023255813954</v>
      </c>
      <c r="M20" s="4">
        <f>Pixels!M20*Calibrations!$D$3</f>
        <v>10.465116279069766</v>
      </c>
      <c r="N20" s="4">
        <f>Pixels!N20*Calibrations!$D$3</f>
        <v>12.674418604651162</v>
      </c>
      <c r="O20" s="4">
        <f>Pixels!O20*Calibrations!$D$3</f>
        <v>13.023255813953488</v>
      </c>
    </row>
    <row r="21" spans="1:15" ht="12.75">
      <c r="A21" s="1" t="s">
        <v>34</v>
      </c>
      <c r="B21" s="2">
        <v>0</v>
      </c>
      <c r="C21" s="2">
        <f>Pixels!C21*Calibrations!$D$2</f>
        <v>0</v>
      </c>
      <c r="D21" s="2">
        <f>Pixels!D21*Calibrations!$D$2</f>
        <v>1.2468827930174564</v>
      </c>
      <c r="E21" s="2">
        <f>Pixels!E21*Calibrations!$D$2</f>
        <v>3.2418952618453867</v>
      </c>
      <c r="F21" s="2">
        <f>Pixels!F21*Calibrations!$D$2</f>
        <v>4.987531172069826</v>
      </c>
      <c r="G21" s="2">
        <f>Pixels!G21*Calibrations!$D$2</f>
        <v>5.985037406483791</v>
      </c>
      <c r="H21" s="2">
        <f>Pixels!H21*Calibrations!$D$3</f>
        <v>6.7441860465116275</v>
      </c>
      <c r="I21" s="2">
        <f>Pixels!I21*Calibrations!$D$3</f>
        <v>7.558139534883721</v>
      </c>
      <c r="J21" s="2">
        <f>Pixels!J21*Calibrations!$D$3</f>
        <v>8.604651162790697</v>
      </c>
      <c r="K21" s="2">
        <f>Pixels!K21*Calibrations!$D$3</f>
        <v>9.883720930232558</v>
      </c>
      <c r="L21" s="2">
        <f>Pixels!L21*Calibrations!$D$3</f>
        <v>10.116279069767442</v>
      </c>
      <c r="M21" s="4">
        <f>Pixels!M21*Calibrations!$D$3</f>
        <v>15.813953488372093</v>
      </c>
      <c r="N21" s="4">
        <f>Pixels!N21*Calibrations!$D$3</f>
        <v>21.27906976744186</v>
      </c>
      <c r="O21" s="4"/>
    </row>
    <row r="22" spans="1:15" ht="12.75">
      <c r="A22" s="1" t="s">
        <v>35</v>
      </c>
      <c r="B22" s="2">
        <v>0</v>
      </c>
      <c r="C22" s="2">
        <f>Pixels!C22*Calibrations!$D$2</f>
        <v>0</v>
      </c>
      <c r="D22" s="2">
        <f>Pixels!D22*Calibrations!$D$2</f>
        <v>0.7481296758104738</v>
      </c>
      <c r="E22" s="2">
        <f>Pixels!E22*Calibrations!$D$2</f>
        <v>2.9925187032418954</v>
      </c>
      <c r="F22" s="2">
        <f>Pixels!F22*Calibrations!$D$2</f>
        <v>4.738154613466334</v>
      </c>
      <c r="G22" s="2">
        <f>Pixels!G22*Calibrations!$D$2</f>
        <v>6.109725685785536</v>
      </c>
      <c r="H22" s="2">
        <f>Pixels!H22*Calibrations!$D$3</f>
        <v>6.511627906976744</v>
      </c>
      <c r="I22" s="2">
        <f>Pixels!I22*Calibrations!$D$3</f>
        <v>7.790697674418604</v>
      </c>
      <c r="J22" s="2">
        <f>Pixels!J22*Calibrations!$D$3</f>
        <v>9.069767441860465</v>
      </c>
      <c r="K22" s="2">
        <f>Pixels!K22*Calibrations!$D$3</f>
        <v>9.767441860465116</v>
      </c>
      <c r="L22" s="2">
        <f>Pixels!L22*Calibrations!$D$3</f>
        <v>11.279069767441861</v>
      </c>
      <c r="M22" s="4">
        <f>Pixels!M22*Calibrations!$D$3</f>
        <v>16.627906976744185</v>
      </c>
      <c r="N22" s="4">
        <f>Pixels!N22*Calibrations!$D$3</f>
        <v>22.093023255813954</v>
      </c>
      <c r="O22" s="4"/>
    </row>
    <row r="23" spans="1:15" ht="12.75">
      <c r="A23" s="1" t="s">
        <v>36</v>
      </c>
      <c r="B23" s="2">
        <v>0</v>
      </c>
      <c r="C23" s="2">
        <f>Pixels!C23*Calibrations!$D$2</f>
        <v>0</v>
      </c>
      <c r="D23" s="2">
        <f>Pixels!D23*Calibrations!$D$2</f>
        <v>1.745635910224439</v>
      </c>
      <c r="E23" s="2">
        <f>Pixels!E23*Calibrations!$D$2</f>
        <v>3.6159600997506236</v>
      </c>
      <c r="F23" s="2">
        <f>Pixels!F23*Calibrations!$D$2</f>
        <v>5.236907730673317</v>
      </c>
      <c r="G23" s="2">
        <f>Pixels!G23*Calibrations!$D$2</f>
        <v>6.359102244389028</v>
      </c>
      <c r="H23" s="2">
        <f>Pixels!H23*Calibrations!$D$3</f>
        <v>6.976744186046512</v>
      </c>
      <c r="I23" s="2">
        <f>Pixels!I23*Calibrations!$D$3</f>
        <v>7.906976744186046</v>
      </c>
      <c r="J23" s="2">
        <f>Pixels!J23*Calibrations!$D$3</f>
        <v>9.534883720930232</v>
      </c>
      <c r="K23" s="2">
        <f>Pixels!K23*Calibrations!$D$3</f>
        <v>10.232558139534884</v>
      </c>
      <c r="L23" s="2">
        <f>Pixels!L23*Calibrations!$D$3</f>
        <v>10.930232558139535</v>
      </c>
      <c r="M23" s="4">
        <f>Pixels!M23*Calibrations!$D$3</f>
        <v>16.97674418604651</v>
      </c>
      <c r="N23" s="4">
        <f>Pixels!N23*Calibrations!$D$3</f>
        <v>24.069767441860463</v>
      </c>
      <c r="O23" s="4"/>
    </row>
    <row r="24" spans="1:15" ht="12.75">
      <c r="A24" s="1" t="s">
        <v>37</v>
      </c>
      <c r="B24" s="2">
        <v>0</v>
      </c>
      <c r="C24" s="2">
        <f>Pixels!C24*Calibrations!$D$2</f>
        <v>0</v>
      </c>
      <c r="D24" s="2">
        <f>Pixels!D24*Calibrations!$D$2</f>
        <v>0.7481296758104738</v>
      </c>
      <c r="E24" s="2">
        <f>Pixels!E24*Calibrations!$D$2</f>
        <v>2.369077306733167</v>
      </c>
      <c r="F24" s="2">
        <f>Pixels!F24*Calibrations!$D$2</f>
        <v>4.114713216957606</v>
      </c>
      <c r="G24" s="2">
        <f>Pixels!G24*Calibrations!$D$2</f>
        <v>4.987531172069826</v>
      </c>
      <c r="H24" s="2">
        <f>Pixels!H24*Calibrations!$D$3</f>
        <v>5.813953488372093</v>
      </c>
      <c r="I24" s="2">
        <f>Pixels!I24*Calibrations!$D$3</f>
        <v>6.046511627906977</v>
      </c>
      <c r="J24" s="2">
        <f>Pixels!J24*Calibrations!$D$3</f>
        <v>7.558139534883721</v>
      </c>
      <c r="K24" s="2">
        <f>Pixels!K24*Calibrations!$D$3</f>
        <v>7.558139534883721</v>
      </c>
      <c r="L24" s="2">
        <f>Pixels!L24*Calibrations!$D$3</f>
        <v>7.674418604651163</v>
      </c>
      <c r="M24" s="4">
        <f>Pixels!M24*Calibrations!$D$3</f>
        <v>11.976744186046512</v>
      </c>
      <c r="N24" s="4">
        <f>Pixels!N24*Calibrations!$D$3</f>
        <v>15.348837209302326</v>
      </c>
      <c r="O24" s="4">
        <f>Pixels!O24*Calibrations!$D$3</f>
        <v>17.209302325581394</v>
      </c>
    </row>
    <row r="25" spans="1:15" ht="12.75">
      <c r="A25" s="1" t="s">
        <v>38</v>
      </c>
      <c r="B25" s="2">
        <v>0</v>
      </c>
      <c r="C25" s="2">
        <f>Pixels!C25*Calibrations!$D$2</f>
        <v>0</v>
      </c>
      <c r="D25" s="2">
        <f>Pixels!D25*Calibrations!$D$2</f>
        <v>1.2468827930174564</v>
      </c>
      <c r="E25" s="2">
        <f>Pixels!E25*Calibrations!$D$2</f>
        <v>2.493765586034913</v>
      </c>
      <c r="F25" s="2">
        <f>Pixels!F25*Calibrations!$D$2</f>
        <v>3.9900249376558605</v>
      </c>
      <c r="G25" s="2">
        <f>Pixels!G25*Calibrations!$D$2</f>
        <v>4.738154613466334</v>
      </c>
      <c r="H25" s="2">
        <f>Pixels!H25*Calibrations!$D$3</f>
        <v>5.930232558139535</v>
      </c>
      <c r="I25" s="2">
        <f>Pixels!I25*Calibrations!$D$3</f>
        <v>6.627906976744186</v>
      </c>
      <c r="J25" s="2">
        <f>Pixels!J25*Calibrations!$D$3</f>
        <v>7.906976744186046</v>
      </c>
      <c r="K25" s="2">
        <f>Pixels!K25*Calibrations!$D$3</f>
        <v>8.488372093023255</v>
      </c>
      <c r="L25" s="2">
        <f>Pixels!L25*Calibrations!$D$3</f>
        <v>8.604651162790697</v>
      </c>
      <c r="M25" s="4">
        <f>Pixels!M25*Calibrations!$D$3</f>
        <v>12.441860465116278</v>
      </c>
      <c r="N25" s="4">
        <f>Pixels!N25*Calibrations!$D$3</f>
        <v>16.27906976744186</v>
      </c>
      <c r="O25" s="4">
        <f>Pixels!O25*Calibrations!$D$3</f>
        <v>18.953488372093023</v>
      </c>
    </row>
    <row r="26" spans="1:15" ht="12.75">
      <c r="A26" s="1" t="s">
        <v>39</v>
      </c>
      <c r="B26" s="2">
        <v>0</v>
      </c>
      <c r="C26" s="2">
        <f>Pixels!C26*Calibrations!$D$2</f>
        <v>0</v>
      </c>
      <c r="D26" s="2">
        <f>Pixels!D26*Calibrations!$D$2</f>
        <v>0.9975062344139651</v>
      </c>
      <c r="E26" s="2">
        <f>Pixels!E26*Calibrations!$D$2</f>
        <v>2.8678304239401498</v>
      </c>
      <c r="F26" s="2">
        <f>Pixels!F26*Calibrations!$D$2</f>
        <v>3.865336658354115</v>
      </c>
      <c r="G26" s="2">
        <f>Pixels!G26*Calibrations!$D$2</f>
        <v>4.613466334164588</v>
      </c>
      <c r="H26" s="2">
        <f>Pixels!H26*Calibrations!$D$3</f>
        <v>5.232558139534883</v>
      </c>
      <c r="I26" s="2">
        <f>Pixels!I26*Calibrations!$D$3</f>
        <v>6.395348837209302</v>
      </c>
      <c r="J26" s="2">
        <f>Pixels!J26*Calibrations!$D$3</f>
        <v>7.441860465116279</v>
      </c>
      <c r="K26" s="2">
        <f>Pixels!K26*Calibrations!$D$3</f>
        <v>7.906976744186046</v>
      </c>
      <c r="L26" s="2">
        <f>Pixels!L26*Calibrations!$D$3</f>
        <v>8.023255813953488</v>
      </c>
      <c r="M26" s="4">
        <f>Pixels!M26*Calibrations!$D$3</f>
        <v>11.395348837209303</v>
      </c>
      <c r="N26" s="4">
        <f>Pixels!N26*Calibrations!$D$3</f>
        <v>14.883720930232558</v>
      </c>
      <c r="O26" s="4">
        <f>Pixels!O26*Calibrations!$D$3</f>
        <v>17.325581395348838</v>
      </c>
    </row>
    <row r="27" spans="1:15" ht="12.75">
      <c r="A27" s="1" t="s">
        <v>40</v>
      </c>
      <c r="B27" s="2">
        <v>0</v>
      </c>
      <c r="C27" s="2">
        <f>Pixels!C27*Calibrations!$D$2</f>
        <v>0</v>
      </c>
      <c r="D27" s="2">
        <f>Pixels!D27*Calibrations!$D$2</f>
        <v>0</v>
      </c>
      <c r="E27" s="2">
        <f>Pixels!E27*Calibrations!$D$2</f>
        <v>1.9950124688279303</v>
      </c>
      <c r="F27" s="2">
        <f>Pixels!F27*Calibrations!$D$2</f>
        <v>2.493765586034913</v>
      </c>
      <c r="G27" s="2">
        <f>Pixels!G27*Calibrations!$D$2</f>
        <v>4.364089775561098</v>
      </c>
      <c r="H27" s="2">
        <f>Pixels!H27*Calibrations!$D$3</f>
        <v>4.4186046511627906</v>
      </c>
      <c r="I27" s="2">
        <f>Pixels!I27*Calibrations!$D$3</f>
        <v>5.465116279069767</v>
      </c>
      <c r="J27" s="2">
        <f>Pixels!J27*Calibrations!$D$3</f>
        <v>6.395348837209302</v>
      </c>
      <c r="K27" s="2">
        <f>Pixels!K27*Calibrations!$D$3</f>
        <v>6.976744186046512</v>
      </c>
      <c r="L27" s="2">
        <f>Pixels!L27*Calibrations!$D$3</f>
        <v>6.976744186046512</v>
      </c>
      <c r="M27" s="4">
        <f>Pixels!M27*Calibrations!$D$3</f>
        <v>9.534883720930232</v>
      </c>
      <c r="N27" s="4">
        <f>Pixels!N27*Calibrations!$D$3</f>
        <v>10.465116279069766</v>
      </c>
      <c r="O27" s="4">
        <f>Pixels!O27*Calibrations!$D$3</f>
        <v>12.55813953488372</v>
      </c>
    </row>
    <row r="28" spans="1:15" ht="12.75">
      <c r="A28" s="1" t="s">
        <v>41</v>
      </c>
      <c r="B28" s="2">
        <v>0</v>
      </c>
      <c r="C28" s="2">
        <f>Pixels!C28*Calibrations!$D$2</f>
        <v>0</v>
      </c>
      <c r="D28" s="2">
        <f>Pixels!D28*Calibrations!$D$2</f>
        <v>0</v>
      </c>
      <c r="E28" s="2">
        <f>Pixels!E28*Calibrations!$D$2</f>
        <v>1.4962593516209477</v>
      </c>
      <c r="F28" s="2">
        <f>Pixels!F28*Calibrations!$D$2</f>
        <v>2.9925187032418954</v>
      </c>
      <c r="G28" s="2">
        <f>Pixels!G28*Calibrations!$D$2</f>
        <v>3.9900249376558605</v>
      </c>
      <c r="H28" s="2">
        <f>Pixels!H28*Calibrations!$D$3</f>
        <v>4.534883720930233</v>
      </c>
      <c r="I28" s="2">
        <f>Pixels!I28*Calibrations!$D$3</f>
        <v>5.232558139534883</v>
      </c>
      <c r="J28" s="2">
        <f>Pixels!J28*Calibrations!$D$3</f>
        <v>6.046511627906977</v>
      </c>
      <c r="K28" s="2">
        <f>Pixels!K28*Calibrations!$D$3</f>
        <v>7.093023255813954</v>
      </c>
      <c r="L28" s="2">
        <f>Pixels!L28*Calibrations!$D$3</f>
        <v>7.674418604651163</v>
      </c>
      <c r="M28" s="4">
        <f>Pixels!M28*Calibrations!$D$3</f>
        <v>9.651162790697674</v>
      </c>
      <c r="N28" s="4">
        <f>Pixels!N28*Calibrations!$D$3</f>
        <v>11.86046511627907</v>
      </c>
      <c r="O28" s="4">
        <f>Pixels!O28*Calibrations!$D$3</f>
        <v>14.30232558139535</v>
      </c>
    </row>
    <row r="29" spans="1:15" ht="12.75">
      <c r="A29" s="1" t="s">
        <v>42</v>
      </c>
      <c r="B29" s="2">
        <v>0</v>
      </c>
      <c r="C29" s="2">
        <f>Pixels!C29*Calibrations!$D$2</f>
        <v>0</v>
      </c>
      <c r="D29" s="2">
        <f>Pixels!D29*Calibrations!$D$2</f>
        <v>0</v>
      </c>
      <c r="E29" s="2">
        <f>Pixels!E29*Calibrations!$D$2</f>
        <v>2.2443890274314215</v>
      </c>
      <c r="F29" s="2">
        <f>Pixels!F29*Calibrations!$D$2</f>
        <v>3.3665835411471323</v>
      </c>
      <c r="G29" s="2">
        <f>Pixels!G29*Calibrations!$D$2</f>
        <v>3.9900249376558605</v>
      </c>
      <c r="H29" s="2">
        <f>Pixels!H29*Calibrations!$D$3</f>
        <v>4.883720930232558</v>
      </c>
      <c r="I29" s="2">
        <f>Pixels!I29*Calibrations!$D$3</f>
        <v>5.465116279069767</v>
      </c>
      <c r="J29" s="2">
        <f>Pixels!J29*Calibrations!$D$3</f>
        <v>6.627906976744186</v>
      </c>
      <c r="K29" s="2">
        <f>Pixels!K29*Calibrations!$D$3</f>
        <v>6.976744186046512</v>
      </c>
      <c r="L29" s="2">
        <f>Pixels!L29*Calibrations!$D$3</f>
        <v>7.209302325581395</v>
      </c>
      <c r="M29" s="4">
        <f>Pixels!M29*Calibrations!$D$3</f>
        <v>9.651162790697674</v>
      </c>
      <c r="N29" s="4">
        <f>Pixels!N29*Calibrations!$D$3</f>
        <v>12.441860465116278</v>
      </c>
      <c r="O29" s="4">
        <f>Pixels!O29*Calibrations!$D$3</f>
        <v>14.069767441860465</v>
      </c>
    </row>
    <row r="30" spans="1:3" ht="12.75">
      <c r="A30" s="1" t="s">
        <v>16</v>
      </c>
      <c r="B30" s="2">
        <v>0</v>
      </c>
      <c r="C30">
        <f>Pixels!C30*Calibrations!$D$2</f>
        <v>0</v>
      </c>
    </row>
    <row r="31" spans="1:3" ht="12.75">
      <c r="A31" s="1" t="s">
        <v>17</v>
      </c>
      <c r="B31" s="2">
        <v>0</v>
      </c>
      <c r="C31">
        <f>Pixels!C31*Calibrations!$D$2</f>
        <v>0</v>
      </c>
    </row>
    <row r="32" spans="1:3" ht="12.75">
      <c r="A32" s="1" t="s">
        <v>18</v>
      </c>
      <c r="B32" s="2">
        <v>0</v>
      </c>
      <c r="C32">
        <f>Pixels!C32*Calibrations!$D$2</f>
        <v>0</v>
      </c>
    </row>
    <row r="33" spans="1:3" ht="12.75">
      <c r="A33" s="1" t="s">
        <v>43</v>
      </c>
      <c r="B33" s="2">
        <v>0</v>
      </c>
      <c r="C33">
        <f>Pixels!C33*Calibrations!$D$2</f>
        <v>0</v>
      </c>
    </row>
    <row r="34" spans="1:3" ht="12.75">
      <c r="A34" s="1" t="s">
        <v>44</v>
      </c>
      <c r="B34" s="2">
        <v>0</v>
      </c>
      <c r="C34">
        <f>Pixels!C34*Calibrations!$D$2</f>
        <v>0</v>
      </c>
    </row>
    <row r="35" spans="1:3" ht="12.75">
      <c r="A35" s="1" t="s">
        <v>45</v>
      </c>
      <c r="B35" s="2">
        <v>0</v>
      </c>
      <c r="C35">
        <f>Pixels!C35*Calibrations!$D$2</f>
        <v>0</v>
      </c>
    </row>
    <row r="36" spans="1:3" ht="12.75">
      <c r="A36" s="1" t="s">
        <v>46</v>
      </c>
      <c r="B36" s="2">
        <v>0</v>
      </c>
      <c r="C36">
        <f>Pixels!C36*Calibrations!$D$2</f>
        <v>0</v>
      </c>
    </row>
    <row r="37" spans="1:3" ht="12.75">
      <c r="A37" s="1" t="s">
        <v>47</v>
      </c>
      <c r="B37" s="2">
        <v>0</v>
      </c>
      <c r="C37">
        <f>Pixels!C37*Calibrations!$D$2</f>
        <v>0</v>
      </c>
    </row>
    <row r="38" spans="1:3" ht="12.75">
      <c r="A38" s="1" t="s">
        <v>48</v>
      </c>
      <c r="B38" s="2">
        <v>0</v>
      </c>
      <c r="C38">
        <f>Pixels!C38*Calibrations!$D$2</f>
        <v>0</v>
      </c>
    </row>
    <row r="39" spans="1:3" ht="12.75">
      <c r="A39" s="1" t="s">
        <v>49</v>
      </c>
      <c r="B39" s="2">
        <v>0</v>
      </c>
      <c r="C39">
        <f>Pixels!C39*Calibrations!$D$2</f>
        <v>0</v>
      </c>
    </row>
    <row r="40" spans="1:3" ht="12.75">
      <c r="A40" s="1" t="s">
        <v>50</v>
      </c>
      <c r="B40" s="2">
        <v>0</v>
      </c>
      <c r="C40">
        <f>Pixels!C40*Calibrations!$D$2</f>
        <v>0</v>
      </c>
    </row>
    <row r="41" spans="1:3" ht="12.75">
      <c r="A41" s="1" t="s">
        <v>51</v>
      </c>
      <c r="B41" s="2">
        <v>0</v>
      </c>
      <c r="C41">
        <f>Pixels!C41*Calibrations!$D$2</f>
        <v>0</v>
      </c>
    </row>
    <row r="42" spans="1:3" ht="12.75">
      <c r="A42" s="1" t="s">
        <v>52</v>
      </c>
      <c r="B42" s="2">
        <v>0</v>
      </c>
      <c r="C42">
        <f>Pixels!C42*Calibrations!$D$2</f>
        <v>0</v>
      </c>
    </row>
    <row r="43" spans="1:3" ht="12.75">
      <c r="A43" s="1" t="s">
        <v>53</v>
      </c>
      <c r="B43" s="2">
        <v>0</v>
      </c>
      <c r="C43">
        <f>Pixels!C43*Calibrations!$D$2</f>
        <v>0</v>
      </c>
    </row>
    <row r="44" spans="1:3" ht="12.75">
      <c r="A44" s="1" t="s">
        <v>54</v>
      </c>
      <c r="B44" s="2">
        <v>0</v>
      </c>
      <c r="C44">
        <f>Pixels!C44*Calibrations!$D$2</f>
        <v>0</v>
      </c>
    </row>
    <row r="45" spans="1:3" ht="12.75">
      <c r="A45" s="1" t="s">
        <v>55</v>
      </c>
      <c r="B45" s="2">
        <v>0</v>
      </c>
      <c r="C45">
        <f>Pixels!C45*Calibrations!$D$2</f>
        <v>0</v>
      </c>
    </row>
    <row r="46" spans="1:3" ht="12.75">
      <c r="A46" s="1" t="s">
        <v>56</v>
      </c>
      <c r="B46" s="2">
        <v>0</v>
      </c>
      <c r="C46">
        <f>Pixels!C46*Calibrations!$D$2</f>
        <v>0</v>
      </c>
    </row>
    <row r="47" spans="1:3" ht="12.75">
      <c r="A47" s="1" t="s">
        <v>57</v>
      </c>
      <c r="B47" s="2">
        <v>0</v>
      </c>
      <c r="C47">
        <f>Pixels!C47*Calibrations!$D$2</f>
        <v>0</v>
      </c>
    </row>
    <row r="48" spans="1:3" ht="12.75">
      <c r="A48" s="1" t="s">
        <v>58</v>
      </c>
      <c r="B48" s="2">
        <v>0</v>
      </c>
      <c r="C48">
        <f>Pixels!C48*Calibrations!$D$2</f>
        <v>0</v>
      </c>
    </row>
    <row r="49" spans="1:3" ht="12.75">
      <c r="A49" s="1" t="s">
        <v>59</v>
      </c>
      <c r="B49" s="2">
        <v>0</v>
      </c>
      <c r="C49">
        <f>Pixels!C49*Calibrations!$D$2</f>
        <v>0</v>
      </c>
    </row>
    <row r="50" spans="1:3" ht="12.75">
      <c r="A50" s="1" t="s">
        <v>60</v>
      </c>
      <c r="B50" s="2">
        <v>0</v>
      </c>
      <c r="C50">
        <f>Pixels!C50*Calibrations!$D$2</f>
        <v>0</v>
      </c>
    </row>
    <row r="51" spans="1:3" ht="12.75">
      <c r="A51" s="1" t="s">
        <v>61</v>
      </c>
      <c r="B51" s="2">
        <v>0</v>
      </c>
      <c r="C51">
        <f>Pixels!C51*Calibrations!$D$2</f>
        <v>0</v>
      </c>
    </row>
    <row r="52" spans="1:3" ht="12.75">
      <c r="A52" s="1" t="s">
        <v>62</v>
      </c>
      <c r="B52" s="2">
        <v>0</v>
      </c>
      <c r="C52">
        <f>Pixels!C52*Calibrations!$D$2</f>
        <v>0</v>
      </c>
    </row>
    <row r="53" spans="1:3" ht="12.75">
      <c r="A53" s="1" t="s">
        <v>63</v>
      </c>
      <c r="B53" s="2">
        <v>0</v>
      </c>
      <c r="C53">
        <f>Pixels!C53*Calibrations!$D$2</f>
        <v>0</v>
      </c>
    </row>
    <row r="54" spans="1:3" ht="12.75">
      <c r="A54" s="1" t="s">
        <v>64</v>
      </c>
      <c r="B54" s="2">
        <v>0</v>
      </c>
      <c r="C54">
        <f>Pixels!C54*Calibrations!$D$2</f>
        <v>0</v>
      </c>
    </row>
    <row r="55" spans="1:3" ht="12.75">
      <c r="A55" s="1" t="s">
        <v>65</v>
      </c>
      <c r="B55" s="2">
        <v>0</v>
      </c>
      <c r="C55">
        <f>Pixels!C55*Calibrations!$D$2</f>
        <v>0</v>
      </c>
    </row>
    <row r="56" spans="1:3" ht="12.75">
      <c r="A56" s="1" t="s">
        <v>66</v>
      </c>
      <c r="B56" s="2">
        <v>0</v>
      </c>
      <c r="C56">
        <f>Pixels!C56*Calibrations!$D$2</f>
        <v>0</v>
      </c>
    </row>
  </sheetData>
  <mergeCells count="2">
    <mergeCell ref="C1:G1"/>
    <mergeCell ref="H1:M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E14" sqref="E14"/>
    </sheetView>
  </sheetViews>
  <sheetFormatPr defaultColWidth="11.00390625" defaultRowHeight="12.75"/>
  <sheetData>
    <row r="1" ht="12.75">
      <c r="D1" t="s">
        <v>70</v>
      </c>
    </row>
    <row r="2" spans="1:4" ht="12.75">
      <c r="A2" t="s">
        <v>9</v>
      </c>
      <c r="B2" t="s">
        <v>69</v>
      </c>
      <c r="C2" t="s">
        <v>10</v>
      </c>
      <c r="D2">
        <f>50/401</f>
        <v>0.12468827930174564</v>
      </c>
    </row>
    <row r="3" spans="1:4" ht="12.75">
      <c r="A3" t="s">
        <v>11</v>
      </c>
      <c r="B3" t="s">
        <v>69</v>
      </c>
      <c r="C3" t="s">
        <v>12</v>
      </c>
      <c r="D3">
        <f>50/430</f>
        <v>0.11627906976744186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P61" sqref="P61"/>
    </sheetView>
  </sheetViews>
  <sheetFormatPr defaultColWidth="11.00390625" defaultRowHeight="12.75"/>
  <cols>
    <col min="1" max="1" width="15.00390625" style="0" bestFit="1" customWidth="1"/>
  </cols>
  <sheetData>
    <row r="1" ht="12.75">
      <c r="A1" t="s">
        <v>81</v>
      </c>
    </row>
    <row r="3" spans="1:15" ht="12.75">
      <c r="A3" s="5" t="s">
        <v>92</v>
      </c>
      <c r="B3" s="1">
        <v>0</v>
      </c>
      <c r="C3" s="1">
        <v>4</v>
      </c>
      <c r="D3" s="1">
        <v>8</v>
      </c>
      <c r="E3" s="1">
        <v>12</v>
      </c>
      <c r="F3" s="1">
        <v>16</v>
      </c>
      <c r="G3" s="1">
        <v>20</v>
      </c>
      <c r="H3" s="1">
        <v>22</v>
      </c>
      <c r="I3" s="1">
        <v>25</v>
      </c>
      <c r="J3" s="1">
        <v>28</v>
      </c>
      <c r="K3" s="1">
        <v>32</v>
      </c>
      <c r="L3" s="1">
        <v>35</v>
      </c>
      <c r="M3" s="1">
        <v>48</v>
      </c>
      <c r="N3" s="1">
        <v>60</v>
      </c>
      <c r="O3" s="1">
        <v>72</v>
      </c>
    </row>
    <row r="4" spans="1:16" ht="12.75">
      <c r="A4" t="s">
        <v>0</v>
      </c>
      <c r="B4" s="2">
        <f>AVERAGE(Millimeters!B3:B5)</f>
        <v>0</v>
      </c>
      <c r="C4" s="2">
        <f>AVERAGE(Millimeters!C3:C5)</f>
        <v>0</v>
      </c>
      <c r="D4" s="2">
        <f>AVERAGE(Millimeters!D3:D5)</f>
        <v>1.6209476309226936</v>
      </c>
      <c r="E4" s="2">
        <f>AVERAGE(Millimeters!E3:E5)</f>
        <v>3.117206982543641</v>
      </c>
      <c r="F4" s="2">
        <f>AVERAGE(Millimeters!F3:F5)</f>
        <v>4.0315876974231095</v>
      </c>
      <c r="G4" s="2">
        <f>AVERAGE(Millimeters!G3:G5)</f>
        <v>5.403158769742311</v>
      </c>
      <c r="H4" s="2">
        <f>AVERAGE(Millimeters!H3:H5)</f>
        <v>6.279069767441861</v>
      </c>
      <c r="I4" s="2">
        <f>AVERAGE(Millimeters!I3:I5)</f>
        <v>7.015503875968992</v>
      </c>
      <c r="J4" s="2">
        <f>AVERAGE(Millimeters!J3:J5)</f>
        <v>7.790697674418605</v>
      </c>
      <c r="K4" s="2">
        <f>AVERAGE(Millimeters!K3:K5)</f>
        <v>9.224806201550388</v>
      </c>
      <c r="L4" s="2">
        <f>AVERAGE(Millimeters!L3:L5)</f>
        <v>10.077519379844961</v>
      </c>
      <c r="M4" s="2">
        <f>AVERAGE(Millimeters!M3:M5)</f>
        <v>13.953488372093025</v>
      </c>
      <c r="N4" s="4">
        <f>AVERAGE(Millimeters!N3:N5)</f>
        <v>17.713178294573645</v>
      </c>
      <c r="O4" s="4">
        <f>AVERAGE(Millimeters!O3:O5)</f>
        <v>22.09302325581395</v>
      </c>
      <c r="P4" s="1" t="s">
        <v>91</v>
      </c>
    </row>
    <row r="5" spans="1:16" ht="12.75">
      <c r="A5" t="s">
        <v>1</v>
      </c>
      <c r="B5" s="2">
        <f>AVERAGE(Millimeters!B6:B8)</f>
        <v>0</v>
      </c>
      <c r="C5" s="2">
        <f>AVERAGE(Millimeters!C6:C8)</f>
        <v>0</v>
      </c>
      <c r="D5" s="2">
        <f>AVERAGE(Millimeters!D6:D8)</f>
        <v>0.9975062344139651</v>
      </c>
      <c r="E5" s="2">
        <f>AVERAGE(Millimeters!E6:E8)</f>
        <v>2.2443890274314215</v>
      </c>
      <c r="F5" s="2">
        <f>AVERAGE(Millimeters!F6:F8)</f>
        <v>3.4081463009143804</v>
      </c>
      <c r="G5" s="2">
        <f>AVERAGE(Millimeters!G6:G8)</f>
        <v>4.405652535328346</v>
      </c>
      <c r="H5" s="2">
        <f>AVERAGE(Millimeters!H6:H8)</f>
        <v>4.573643410852713</v>
      </c>
      <c r="I5" s="2">
        <f>AVERAGE(Millimeters!I6:I8)</f>
        <v>5.116279069767441</v>
      </c>
      <c r="J5" s="2">
        <f>AVERAGE(Millimeters!J6:J8)</f>
        <v>6.395348837209302</v>
      </c>
      <c r="K5" s="2">
        <f>AVERAGE(Millimeters!K6:K8)</f>
        <v>6.8604651162790695</v>
      </c>
      <c r="L5" s="2">
        <f>AVERAGE(Millimeters!L6:L8)</f>
        <v>7.596899224806201</v>
      </c>
      <c r="M5" s="2">
        <f>AVERAGE(Millimeters!M6:M8)</f>
        <v>10.116279069767442</v>
      </c>
      <c r="N5" s="4">
        <f>AVERAGE(Millimeters!N6:N8)</f>
        <v>13.023255813953488</v>
      </c>
      <c r="O5" s="4">
        <f>AVERAGE(Millimeters!O6:O8)</f>
        <v>14.922480620155037</v>
      </c>
      <c r="P5" s="1" t="s">
        <v>72</v>
      </c>
    </row>
    <row r="6" spans="1:16" ht="12.75">
      <c r="A6" t="s">
        <v>8</v>
      </c>
      <c r="B6" s="2">
        <f>AVERAGE(Millimeters!B9:B11)</f>
        <v>0</v>
      </c>
      <c r="C6" s="2">
        <f>AVERAGE(Millimeters!C9:C11)</f>
        <v>0</v>
      </c>
      <c r="D6" s="2">
        <f>AVERAGE(Millimeters!D9:D11)</f>
        <v>0</v>
      </c>
      <c r="E6" s="2">
        <f>AVERAGE(Millimeters!E9:E11)</f>
        <v>1.7040731504571902</v>
      </c>
      <c r="F6" s="2">
        <f>AVERAGE(Millimeters!F9:F11)</f>
        <v>2.5353283458021614</v>
      </c>
      <c r="G6" s="2">
        <f>AVERAGE(Millimeters!G9:G11)</f>
        <v>3.865336658354115</v>
      </c>
      <c r="H6" s="2">
        <f>AVERAGE(Millimeters!H9:H11)</f>
        <v>3.875968992248062</v>
      </c>
      <c r="I6" s="2">
        <f>AVERAGE(Millimeters!I9:I11)</f>
        <v>4.457364341085271</v>
      </c>
      <c r="J6" s="2">
        <f>AVERAGE(Millimeters!J9:J11)</f>
        <v>5.155038759689922</v>
      </c>
      <c r="K6" s="2">
        <f>AVERAGE(Millimeters!K9:K11)</f>
        <v>6.085271317829457</v>
      </c>
      <c r="L6" s="2">
        <f>AVERAGE(Millimeters!L9:L11)</f>
        <v>6.666666666666667</v>
      </c>
      <c r="M6" s="2">
        <f>AVERAGE(Millimeters!M9:M11)</f>
        <v>8.875968992248062</v>
      </c>
      <c r="N6" s="4">
        <f>AVERAGE(Millimeters!N9:N11)</f>
        <v>12.015503875968994</v>
      </c>
      <c r="O6" s="4">
        <f>AVERAGE(Millimeters!O9:O11)</f>
        <v>12.596899224806203</v>
      </c>
      <c r="P6" s="1" t="s">
        <v>73</v>
      </c>
    </row>
    <row r="7" spans="1:16" ht="12.75">
      <c r="A7" t="s">
        <v>2</v>
      </c>
      <c r="B7" s="2">
        <f>AVERAGE(Millimeters!B12:B14)</f>
        <v>0</v>
      </c>
      <c r="C7" s="2">
        <f>AVERAGE(Millimeters!C12:C14)</f>
        <v>0</v>
      </c>
      <c r="D7" s="2">
        <f>AVERAGE(Millimeters!D12:D14)</f>
        <v>1.7040731504571902</v>
      </c>
      <c r="E7" s="2">
        <f>AVERAGE(Millimeters!E12:E14)</f>
        <v>2.9925187032418954</v>
      </c>
      <c r="F7" s="2">
        <f>AVERAGE(Millimeters!F12:F14)</f>
        <v>4.239401496259352</v>
      </c>
      <c r="G7" s="2">
        <f>AVERAGE(Millimeters!G12:G14)</f>
        <v>5.195344970906068</v>
      </c>
      <c r="H7" s="2">
        <f>AVERAGE(Millimeters!H12:H14)</f>
        <v>6.085271317829457</v>
      </c>
      <c r="I7" s="2">
        <f>AVERAGE(Millimeters!I12:I14)</f>
        <v>6.782945736434108</v>
      </c>
      <c r="J7" s="2">
        <f>AVERAGE(Millimeters!J12:J14)</f>
        <v>8.10077519379845</v>
      </c>
      <c r="K7" s="2">
        <f>AVERAGE(Millimeters!K12:K14)</f>
        <v>9.263565891472867</v>
      </c>
      <c r="L7" s="2">
        <f>AVERAGE(Millimeters!L12:L14)</f>
        <v>10.348837209302326</v>
      </c>
      <c r="M7" s="2">
        <f>AVERAGE(Millimeters!M12:M14)</f>
        <v>15.465116279069766</v>
      </c>
      <c r="N7" s="4">
        <f>AVERAGE(Millimeters!N12:N14)</f>
        <v>19.961240310077518</v>
      </c>
      <c r="O7" s="4">
        <f>AVERAGE(Millimeters!O12:O14)</f>
        <v>25.77519379844961</v>
      </c>
      <c r="P7" s="1" t="s">
        <v>74</v>
      </c>
    </row>
    <row r="8" spans="1:16" ht="12.75">
      <c r="A8" t="s">
        <v>7</v>
      </c>
      <c r="B8" s="2">
        <f>AVERAGE(Millimeters!B15:B17)</f>
        <v>0</v>
      </c>
      <c r="C8" s="2">
        <f>AVERAGE(Millimeters!C15:C17)</f>
        <v>0</v>
      </c>
      <c r="D8" s="2">
        <f>AVERAGE(Millimeters!D15:D17)</f>
        <v>0.8728179551122195</v>
      </c>
      <c r="E8" s="2">
        <f>AVERAGE(Millimeters!E15:E17)</f>
        <v>2.119700748129676</v>
      </c>
      <c r="F8" s="2">
        <f>AVERAGE(Millimeters!F15:F17)</f>
        <v>3.2834580216126352</v>
      </c>
      <c r="G8" s="2">
        <f>AVERAGE(Millimeters!G15:G17)</f>
        <v>4.488778054862843</v>
      </c>
      <c r="H8" s="2">
        <f>AVERAGE(Millimeters!H15:H17)</f>
        <v>4.844961240310077</v>
      </c>
      <c r="I8" s="2">
        <f>AVERAGE(Millimeters!I15:I17)</f>
        <v>5.387596899224806</v>
      </c>
      <c r="J8" s="2">
        <f>AVERAGE(Millimeters!J15:J17)</f>
        <v>6.937984496124031</v>
      </c>
      <c r="K8" s="2">
        <f>AVERAGE(Millimeters!K15:K17)</f>
        <v>8.217054263565892</v>
      </c>
      <c r="L8" s="2">
        <f>AVERAGE(Millimeters!L15:L17)</f>
        <v>8.527131782945736</v>
      </c>
      <c r="M8" s="2">
        <f>AVERAGE(Millimeters!M15:M17)</f>
        <v>12.674418604651164</v>
      </c>
      <c r="N8" s="4">
        <f>AVERAGE(Millimeters!N15:N17)</f>
        <v>15.348837209302326</v>
      </c>
      <c r="O8" s="4">
        <f>AVERAGE(Millimeters!O15:O17)</f>
        <v>18.68217054263566</v>
      </c>
      <c r="P8" s="1" t="s">
        <v>75</v>
      </c>
    </row>
    <row r="9" spans="1:16" ht="12.75">
      <c r="A9" t="s">
        <v>3</v>
      </c>
      <c r="B9" s="2">
        <f>AVERAGE(Millimeters!B18:B20)</f>
        <v>0</v>
      </c>
      <c r="C9" s="2">
        <f>AVERAGE(Millimeters!C18:C20)</f>
        <v>0</v>
      </c>
      <c r="D9" s="2">
        <f>AVERAGE(Millimeters!D18:D20)</f>
        <v>0</v>
      </c>
      <c r="E9" s="2">
        <f>AVERAGE(Millimeters!E18:E20)</f>
        <v>0.9975062344139651</v>
      </c>
      <c r="F9" s="2">
        <f>AVERAGE(Millimeters!F18:F20)</f>
        <v>2.7015793848711556</v>
      </c>
      <c r="G9" s="2">
        <f>AVERAGE(Millimeters!G18:G20)</f>
        <v>3.491271820448878</v>
      </c>
      <c r="H9" s="2">
        <f>AVERAGE(Millimeters!H18:H20)</f>
        <v>4.3023255813953485</v>
      </c>
      <c r="I9" s="2">
        <f>AVERAGE(Millimeters!I18:I20)</f>
        <v>5.232558139534883</v>
      </c>
      <c r="J9" s="2">
        <f>AVERAGE(Millimeters!J18:J20)</f>
        <v>5.65891472868217</v>
      </c>
      <c r="K9" s="2">
        <f>AVERAGE(Millimeters!K18:K20)</f>
        <v>6.9767441860465125</v>
      </c>
      <c r="L9" s="2">
        <f>AVERAGE(Millimeters!L18:L20)</f>
        <v>7.325581395348837</v>
      </c>
      <c r="M9" s="2">
        <f>AVERAGE(Millimeters!M18:M20)</f>
        <v>10.620155038759691</v>
      </c>
      <c r="N9" s="4">
        <f>AVERAGE(Millimeters!N18:N20)</f>
        <v>13.372093023255815</v>
      </c>
      <c r="O9" s="4">
        <f>AVERAGE(Millimeters!O18:O20)</f>
        <v>14.534883720930234</v>
      </c>
      <c r="P9" s="1" t="s">
        <v>76</v>
      </c>
    </row>
    <row r="10" spans="1:16" ht="12.75">
      <c r="A10" t="s">
        <v>4</v>
      </c>
      <c r="B10" s="2">
        <f>AVERAGE(Millimeters!B21:B23)</f>
        <v>0</v>
      </c>
      <c r="C10" s="2">
        <f>AVERAGE(Millimeters!C21:C23)</f>
        <v>0</v>
      </c>
      <c r="D10" s="2">
        <f>AVERAGE(Millimeters!D21:D23)</f>
        <v>1.2468827930174564</v>
      </c>
      <c r="E10" s="2">
        <f>AVERAGE(Millimeters!E21:E23)</f>
        <v>3.2834580216126352</v>
      </c>
      <c r="F10" s="2">
        <f>AVERAGE(Millimeters!F21:F23)</f>
        <v>4.987531172069826</v>
      </c>
      <c r="G10" s="2">
        <f>AVERAGE(Millimeters!G21:G23)</f>
        <v>6.151288445552784</v>
      </c>
      <c r="H10" s="2">
        <f>AVERAGE(Millimeters!H21:H23)</f>
        <v>6.744186046511627</v>
      </c>
      <c r="I10" s="2">
        <f>AVERAGE(Millimeters!I21:I23)</f>
        <v>7.751937984496124</v>
      </c>
      <c r="J10" s="2">
        <f>AVERAGE(Millimeters!J21:J23)</f>
        <v>9.069767441860465</v>
      </c>
      <c r="K10" s="2">
        <f>AVERAGE(Millimeters!K21:K23)</f>
        <v>9.96124031007752</v>
      </c>
      <c r="L10" s="2">
        <f>AVERAGE(Millimeters!L21:L23)</f>
        <v>10.775193798449614</v>
      </c>
      <c r="M10" s="2">
        <f>AVERAGE(Millimeters!M21:M23)</f>
        <v>16.472868217054263</v>
      </c>
      <c r="N10" s="4">
        <f>AVERAGE(Millimeters!N21:N23)</f>
        <v>22.48062015503876</v>
      </c>
      <c r="O10" s="4"/>
      <c r="P10" s="1" t="s">
        <v>77</v>
      </c>
    </row>
    <row r="11" spans="1:16" ht="12.75">
      <c r="A11" t="s">
        <v>5</v>
      </c>
      <c r="B11" s="2">
        <f>AVERAGE(Millimeters!B24:B26)</f>
        <v>0</v>
      </c>
      <c r="C11" s="2">
        <f>AVERAGE(Millimeters!C24:C26)</f>
        <v>0</v>
      </c>
      <c r="D11" s="2">
        <f>AVERAGE(Millimeters!D24:D26)</f>
        <v>0.9975062344139651</v>
      </c>
      <c r="E11" s="2">
        <f>AVERAGE(Millimeters!E24:E26)</f>
        <v>2.5768911055694104</v>
      </c>
      <c r="F11" s="2">
        <f>AVERAGE(Millimeters!F24:F26)</f>
        <v>3.9900249376558605</v>
      </c>
      <c r="G11" s="2">
        <f>AVERAGE(Millimeters!G24:G26)</f>
        <v>4.779717373233583</v>
      </c>
      <c r="H11" s="2">
        <f>AVERAGE(Millimeters!H24:H26)</f>
        <v>5.65891472868217</v>
      </c>
      <c r="I11" s="2">
        <f>AVERAGE(Millimeters!I24:I26)</f>
        <v>6.3565891472868215</v>
      </c>
      <c r="J11" s="2">
        <f>AVERAGE(Millimeters!J24:J26)</f>
        <v>7.635658914728682</v>
      </c>
      <c r="K11" s="2">
        <f>AVERAGE(Millimeters!K24:K26)</f>
        <v>7.984496124031008</v>
      </c>
      <c r="L11" s="2">
        <f>AVERAGE(Millimeters!L24:L26)</f>
        <v>8.10077519379845</v>
      </c>
      <c r="M11" s="2">
        <f>AVERAGE(Millimeters!M24:M26)</f>
        <v>11.937984496124031</v>
      </c>
      <c r="N11" s="4">
        <f>AVERAGE(Millimeters!N24:N26)</f>
        <v>15.503875968992247</v>
      </c>
      <c r="O11" s="4">
        <f>AVERAGE(Millimeters!O24:O26)</f>
        <v>17.829457364341085</v>
      </c>
      <c r="P11" s="1" t="s">
        <v>78</v>
      </c>
    </row>
    <row r="12" spans="1:16" ht="12.75">
      <c r="A12" t="s">
        <v>6</v>
      </c>
      <c r="B12" s="2">
        <f>AVERAGE(Millimeters!B27:B29)</f>
        <v>0</v>
      </c>
      <c r="C12" s="2">
        <f>AVERAGE(Millimeters!C27:C29)</f>
        <v>0</v>
      </c>
      <c r="D12" s="2">
        <f>AVERAGE(Millimeters!D27:D29)</f>
        <v>0</v>
      </c>
      <c r="E12" s="2">
        <f>AVERAGE(Millimeters!E27:E29)</f>
        <v>1.9118869492934332</v>
      </c>
      <c r="F12" s="2">
        <f>AVERAGE(Millimeters!F27:F29)</f>
        <v>2.950955943474647</v>
      </c>
      <c r="G12" s="2">
        <f>AVERAGE(Millimeters!G27:G29)</f>
        <v>4.114713216957607</v>
      </c>
      <c r="H12" s="2">
        <f>AVERAGE(Millimeters!H27:H29)</f>
        <v>4.612403100775194</v>
      </c>
      <c r="I12" s="2">
        <f>AVERAGE(Millimeters!I27:I29)</f>
        <v>5.387596899224806</v>
      </c>
      <c r="J12" s="2">
        <f>AVERAGE(Millimeters!J27:J29)</f>
        <v>6.3565891472868215</v>
      </c>
      <c r="K12" s="2">
        <f>AVERAGE(Millimeters!K27:K29)</f>
        <v>7.015503875968992</v>
      </c>
      <c r="L12" s="2">
        <f>AVERAGE(Millimeters!L27:L29)</f>
        <v>7.286821705426356</v>
      </c>
      <c r="M12" s="2">
        <f>AVERAGE(Millimeters!M27:M29)</f>
        <v>9.612403100775195</v>
      </c>
      <c r="N12" s="4">
        <f>AVERAGE(Millimeters!N27:N29)</f>
        <v>11.589147286821705</v>
      </c>
      <c r="O12" s="4">
        <f>AVERAGE(Millimeters!O27:O29)</f>
        <v>13.64341085271318</v>
      </c>
      <c r="P12" s="1" t="s">
        <v>79</v>
      </c>
    </row>
    <row r="13" spans="3:15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/>
      <c r="O13" s="4"/>
    </row>
    <row r="14" spans="3:15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/>
      <c r="O14" s="4"/>
    </row>
    <row r="15" spans="1:15" ht="12.75">
      <c r="A15" t="s">
        <v>80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/>
      <c r="O15" s="4"/>
    </row>
    <row r="17" spans="2:15" ht="12.75">
      <c r="B17" s="1">
        <v>0</v>
      </c>
      <c r="C17" s="1">
        <v>4</v>
      </c>
      <c r="D17" s="1">
        <v>8</v>
      </c>
      <c r="E17" s="1">
        <v>12</v>
      </c>
      <c r="F17" s="1">
        <v>16</v>
      </c>
      <c r="G17" s="1">
        <v>20</v>
      </c>
      <c r="H17" s="1">
        <v>22</v>
      </c>
      <c r="I17" s="1">
        <v>25</v>
      </c>
      <c r="J17" s="1">
        <v>28</v>
      </c>
      <c r="K17" s="1">
        <v>32</v>
      </c>
      <c r="L17" s="1">
        <v>35</v>
      </c>
      <c r="M17" s="1">
        <v>48</v>
      </c>
      <c r="N17" s="1">
        <v>60</v>
      </c>
      <c r="O17" s="1">
        <v>72</v>
      </c>
    </row>
    <row r="18" spans="1:15" ht="12.75">
      <c r="A18" t="s">
        <v>71</v>
      </c>
      <c r="B18" s="2">
        <f>STDEV(Millimeters!B3:B5)</f>
        <v>0</v>
      </c>
      <c r="C18" s="2">
        <f>STDEV(Millimeters!C3:C5)</f>
        <v>0</v>
      </c>
      <c r="D18" s="2">
        <f>STDEV(Millimeters!D3:D5)</f>
        <v>0.43193286971792416</v>
      </c>
      <c r="E18" s="2">
        <f>STDEV(Millimeters!E3:E5)</f>
        <v>0.44956998447181695</v>
      </c>
      <c r="F18" s="2">
        <f>STDEV(Millimeters!F3:F5)</f>
        <v>0.25955935155437143</v>
      </c>
      <c r="G18" s="2">
        <f>STDEV(Millimeters!G3:G5)</f>
        <v>0.2595593515543851</v>
      </c>
      <c r="H18" s="2">
        <f>STDEV(Millimeters!H3:H5)</f>
        <v>0.348837209302316</v>
      </c>
      <c r="I18" s="2">
        <f>STDEV(Millimeters!I3:I5)</f>
        <v>0.4699362656194681</v>
      </c>
      <c r="J18" s="2">
        <f>STDEV(Millimeters!J3:J5)</f>
        <v>0.20140125669407938</v>
      </c>
      <c r="K18" s="2">
        <f>STDEV(Millimeters!K3:K5)</f>
        <v>0.134267504462649</v>
      </c>
      <c r="L18" s="2">
        <f>STDEV(Millimeters!L3:L5)</f>
        <v>0.35523842596554445</v>
      </c>
      <c r="M18" s="2">
        <f>STDEV(Millimeters!M3:M5)</f>
        <v>0.7261625579532806</v>
      </c>
      <c r="N18" s="4">
        <f>STDEV(Millimeters!N3:N5)</f>
        <v>1.055089735567149</v>
      </c>
      <c r="O18" s="4">
        <f>STDEV(Millimeters!O3:O5)</f>
        <v>1.8713345278408515</v>
      </c>
    </row>
    <row r="19" spans="1:15" ht="12.75">
      <c r="A19" t="s">
        <v>72</v>
      </c>
      <c r="B19" s="2">
        <f>STDEV(Millimeters!B6:B8)</f>
        <v>0</v>
      </c>
      <c r="C19" s="2">
        <f>STDEV(Millimeters!C6:C8)</f>
        <v>0</v>
      </c>
      <c r="D19" s="2">
        <f>STDEV(Millimeters!D6:D8)</f>
        <v>0.8638657394358491</v>
      </c>
      <c r="E19" s="2">
        <f>STDEV(Millimeters!E6:E8)</f>
        <v>0.12468827930174094</v>
      </c>
      <c r="F19" s="2">
        <f>STDEV(Millimeters!F6:F8)</f>
        <v>0.3809289854493691</v>
      </c>
      <c r="G19" s="2">
        <f>STDEV(Millimeters!G6:G8)</f>
        <v>0.31379195491566153</v>
      </c>
      <c r="H19" s="2">
        <f>STDEV(Millimeters!H6:H8)</f>
        <v>0.29262924167716314</v>
      </c>
      <c r="I19" s="2">
        <f>STDEV(Millimeters!I6:I8)</f>
        <v>0.20140125669406173</v>
      </c>
      <c r="J19" s="2">
        <f>STDEV(Millimeters!J6:J8)</f>
        <v>0.5328576389483499</v>
      </c>
      <c r="K19" s="2">
        <f>STDEV(Millimeters!K6:K8)</f>
        <v>0.41925014830978197</v>
      </c>
      <c r="L19" s="2">
        <f>STDEV(Millimeters!L6:L8)</f>
        <v>0.549513444913116</v>
      </c>
      <c r="M19" s="2">
        <f>STDEV(Millimeters!M6:M8)</f>
        <v>0.8385002966195471</v>
      </c>
      <c r="N19" s="4">
        <f>STDEV(Millimeters!N6:N8)</f>
        <v>0.3488372093023873</v>
      </c>
      <c r="O19" s="4">
        <f>STDEV(Millimeters!O6:O8)</f>
        <v>1.3477006705979828</v>
      </c>
    </row>
    <row r="20" spans="1:15" ht="12.75">
      <c r="A20" t="s">
        <v>73</v>
      </c>
      <c r="B20" s="2">
        <f>STDEV(Millimeters!B9:B11)</f>
        <v>0</v>
      </c>
      <c r="C20" s="2">
        <f>STDEV(Millimeters!C9:C11)</f>
        <v>0</v>
      </c>
      <c r="D20" s="2">
        <f>STDEV(Millimeters!D9:D11)</f>
        <v>0</v>
      </c>
      <c r="E20" s="2">
        <f>STDEV(Millimeters!E9:E11)</f>
        <v>0.0719888116196596</v>
      </c>
      <c r="F20" s="2">
        <f>STDEV(Millimeters!F9:F11)</f>
        <v>0.14397762323930685</v>
      </c>
      <c r="G20" s="2">
        <f>STDEV(Millimeters!G9:G11)</f>
        <v>0.12468827930175874</v>
      </c>
      <c r="H20" s="2">
        <f>STDEV(Millimeters!H9:H11)</f>
        <v>0.06713375223135097</v>
      </c>
      <c r="I20" s="2">
        <f>STDEV(Millimeters!I9:I11)</f>
        <v>0.06713375223129806</v>
      </c>
      <c r="J20" s="2">
        <f>STDEV(Millimeters!J9:J11)</f>
        <v>0.29262924167716314</v>
      </c>
      <c r="K20" s="2">
        <f>STDEV(Millimeters!K9:K11)</f>
        <v>0.24205418598443826</v>
      </c>
      <c r="L20" s="2">
        <f>STDEV(Millimeters!L9:L11)</f>
        <v>0.35523842596556443</v>
      </c>
      <c r="M20" s="2">
        <f>STDEV(Millimeters!M9:M11)</f>
        <v>0.4841083719688765</v>
      </c>
      <c r="N20" s="4">
        <f>STDEV(Millimeters!N9:N11)</f>
        <v>1.002520709796685</v>
      </c>
      <c r="O20" s="4">
        <f>STDEV(Millimeters!O9:O11)</f>
        <v>0.5852584833542535</v>
      </c>
    </row>
    <row r="21" spans="1:15" ht="12.75">
      <c r="A21" t="s">
        <v>74</v>
      </c>
      <c r="B21" s="2">
        <f>STDEV(Millimeters!B12:B14)</f>
        <v>0</v>
      </c>
      <c r="C21" s="2">
        <f>STDEV(Millimeters!C12:C14)</f>
        <v>0</v>
      </c>
      <c r="D21" s="2">
        <f>STDEV(Millimeters!D12:D14)</f>
        <v>0.2879552464786183</v>
      </c>
      <c r="E21" s="2">
        <f>STDEV(Millimeters!E12:E14)</f>
        <v>0.12468827930175162</v>
      </c>
      <c r="F21" s="2">
        <f>STDEV(Millimeters!F12:F14)</f>
        <v>0.21596643485896028</v>
      </c>
      <c r="G21" s="2">
        <f>STDEV(Millimeters!G12:G14)</f>
        <v>0.0719888116196781</v>
      </c>
      <c r="H21" s="2">
        <f>STDEV(Millimeters!H12:H14)</f>
        <v>0.17761921298277222</v>
      </c>
      <c r="I21" s="2">
        <f>STDEV(Millimeters!I12:I14)</f>
        <v>0.2685350089254039</v>
      </c>
      <c r="J21" s="2">
        <f>STDEV(Millimeters!J12:J14)</f>
        <v>0.24205418598439424</v>
      </c>
      <c r="K21" s="2">
        <f>STDEV(Millimeters!K12:K14)</f>
        <v>0.24205418598445294</v>
      </c>
      <c r="L21" s="2">
        <f>STDEV(Millimeters!L12:L14)</f>
        <v>0.11627906976751674</v>
      </c>
      <c r="M21" s="2">
        <f>STDEV(Millimeters!M12:M14)</f>
        <v>0.6976744186046524</v>
      </c>
      <c r="N21" s="4">
        <f>STDEV(Millimeters!N12:N14)</f>
        <v>1.535294753514606</v>
      </c>
      <c r="O21" s="4">
        <f>STDEV(Millimeters!O12:O14)</f>
        <v>2.85851070813833</v>
      </c>
    </row>
    <row r="22" spans="1:15" ht="12.75">
      <c r="A22" t="s">
        <v>75</v>
      </c>
      <c r="B22" s="2">
        <f>STDEV(Millimeters!B15:B17)</f>
        <v>0</v>
      </c>
      <c r="C22" s="2">
        <f>STDEV(Millimeters!C15:C17)</f>
        <v>0</v>
      </c>
      <c r="D22" s="2">
        <f>STDEV(Millimeters!D15:D17)</f>
        <v>0.12468827930174538</v>
      </c>
      <c r="E22" s="2">
        <f>STDEV(Millimeters!E15:E17)</f>
        <v>0.3298941784369797</v>
      </c>
      <c r="F22" s="2">
        <f>STDEV(Millimeters!F15:F17)</f>
        <v>0.07198881161965343</v>
      </c>
      <c r="G22" s="2">
        <f>STDEV(Millimeters!G15:G17)</f>
        <v>0.12468827930174449</v>
      </c>
      <c r="H22" s="2">
        <f>STDEV(Millimeters!H15:H17)</f>
        <v>0.2926292416771753</v>
      </c>
      <c r="I22" s="2">
        <f>STDEV(Millimeters!I15:I17)</f>
        <v>0.06713375223137744</v>
      </c>
      <c r="J22" s="2">
        <f>STDEV(Millimeters!J15:J17)</f>
        <v>0.13426750446270194</v>
      </c>
      <c r="K22" s="2">
        <f>STDEV(Millimeters!K15:K17)</f>
        <v>0.06713375223143035</v>
      </c>
      <c r="L22" s="2">
        <f>STDEV(Millimeters!L15:L17)</f>
        <v>0.1776192129827922</v>
      </c>
      <c r="M22" s="2">
        <f>STDEV(Millimeters!M15:M17)</f>
        <v>0.5068487143651565</v>
      </c>
      <c r="N22" s="4">
        <f>STDEV(Millimeters!N15:N17)</f>
        <v>0.23255813953478907</v>
      </c>
      <c r="O22" s="4">
        <f>STDEV(Millimeters!O15:O17)</f>
        <v>0.44022545316263273</v>
      </c>
    </row>
    <row r="23" spans="1:15" ht="12.75">
      <c r="A23" t="s">
        <v>76</v>
      </c>
      <c r="B23" s="2">
        <f>STDEV(Millimeters!B18:B20)</f>
        <v>0</v>
      </c>
      <c r="C23" s="2">
        <f>STDEV(Millimeters!C18:C20)</f>
        <v>0</v>
      </c>
      <c r="D23" s="2">
        <f>STDEV(Millimeters!D18:D20)</f>
        <v>0</v>
      </c>
      <c r="E23" s="2">
        <f>STDEV(Millimeters!E18:E20)</f>
        <v>0.8728179551122196</v>
      </c>
      <c r="F23" s="2">
        <f>STDEV(Millimeters!F18:F20)</f>
        <v>0.31379195491566436</v>
      </c>
      <c r="G23" s="2">
        <f>STDEV(Millimeters!G18:G20)</f>
        <v>0.21596643485896028</v>
      </c>
      <c r="H23" s="2">
        <f>STDEV(Millimeters!H18:H20)</f>
        <v>0.20140125669407055</v>
      </c>
      <c r="I23" s="2">
        <f>STDEV(Millimeters!I18:I20)</f>
        <v>0.1162790697674251</v>
      </c>
      <c r="J23" s="2">
        <f>STDEV(Millimeters!J18:J20)</f>
        <v>0.2685350089254171</v>
      </c>
      <c r="K23" s="2">
        <f>STDEV(Millimeters!K18:K20)</f>
        <v>0.23255813953481963</v>
      </c>
      <c r="L23" s="2">
        <f>STDEV(Millimeters!L18:L20)</f>
        <v>0.23255813953491128</v>
      </c>
      <c r="M23" s="2">
        <f>STDEV(Millimeters!M18:M20)</f>
        <v>0.48410837196881784</v>
      </c>
      <c r="N23" s="4">
        <f>STDEV(Millimeters!N18:N20)</f>
        <v>1.013697428730341</v>
      </c>
      <c r="O23" s="4">
        <f>STDEV(Millimeters!O18:O20)</f>
        <v>1.9561167257279795</v>
      </c>
    </row>
    <row r="24" spans="1:15" ht="12.75">
      <c r="A24" t="s">
        <v>77</v>
      </c>
      <c r="B24" s="2">
        <f>STDEV(Millimeters!B21:B23)</f>
        <v>0</v>
      </c>
      <c r="C24" s="2">
        <f>STDEV(Millimeters!C21:C23)</f>
        <v>0</v>
      </c>
      <c r="D24" s="2">
        <f>STDEV(Millimeters!D21:D23)</f>
        <v>0.4987531172069824</v>
      </c>
      <c r="E24" s="2">
        <f>STDEV(Millimeters!E21:E23)</f>
        <v>0.31379195491565587</v>
      </c>
      <c r="F24" s="2">
        <f>STDEV(Millimeters!F21:F23)</f>
        <v>0.24937655860347474</v>
      </c>
      <c r="G24" s="2">
        <f>STDEV(Millimeters!G21:G23)</f>
        <v>0.19046449272474517</v>
      </c>
      <c r="H24" s="2">
        <f>STDEV(Millimeters!H21:H23)</f>
        <v>0.23255813953491128</v>
      </c>
      <c r="I24" s="2">
        <f>STDEV(Millimeters!I21:I23)</f>
        <v>0.1776192129827522</v>
      </c>
      <c r="J24" s="2">
        <f>STDEV(Millimeters!J21:J23)</f>
        <v>0.46511627906976144</v>
      </c>
      <c r="K24" s="2">
        <f>STDEV(Millimeters!K21:K23)</f>
        <v>0.24205418598439424</v>
      </c>
      <c r="L24" s="2">
        <f>STDEV(Millimeters!L21:L23)</f>
        <v>0.5966978417961208</v>
      </c>
      <c r="M24" s="2">
        <f>STDEV(Millimeters!M21:M23)</f>
        <v>0.5966978417961446</v>
      </c>
      <c r="N24" s="4">
        <f>STDEV(Millimeters!N21:N23)</f>
        <v>1.4351557039979252</v>
      </c>
      <c r="O24" s="4"/>
    </row>
    <row r="25" spans="1:15" ht="12.75">
      <c r="A25" t="s">
        <v>78</v>
      </c>
      <c r="B25" s="2">
        <f>STDEV(Millimeters!B24:B26)</f>
        <v>0</v>
      </c>
      <c r="C25" s="2">
        <f>STDEV(Millimeters!C24:C26)</f>
        <v>0</v>
      </c>
      <c r="D25" s="2">
        <f>STDEV(Millimeters!D24:D26)</f>
        <v>0.2493765586034912</v>
      </c>
      <c r="E25" s="2">
        <f>STDEV(Millimeters!E24:E26)</f>
        <v>0.2595593515543748</v>
      </c>
      <c r="F25" s="2">
        <f>STDEV(Millimeters!F24:F26)</f>
        <v>0.12468827930173025</v>
      </c>
      <c r="G25" s="2">
        <f>STDEV(Millimeters!G24:G26)</f>
        <v>0.19046449272467056</v>
      </c>
      <c r="H25" s="2">
        <f>STDEV(Millimeters!H24:H26)</f>
        <v>0.37378491321679064</v>
      </c>
      <c r="I25" s="2">
        <f>STDEV(Millimeters!I24:I26)</f>
        <v>0.2926292416771753</v>
      </c>
      <c r="J25" s="2">
        <f>STDEV(Millimeters!J24:J26)</f>
        <v>0.24205418598445294</v>
      </c>
      <c r="K25" s="2">
        <f>STDEV(Millimeters!K24:K26)</f>
        <v>0.4699362656194681</v>
      </c>
      <c r="L25" s="2">
        <f>STDEV(Millimeters!L24:L26)</f>
        <v>0.46993626561942275</v>
      </c>
      <c r="M25" s="2">
        <f>STDEV(Millimeters!M24:M26)</f>
        <v>0.5243313666072896</v>
      </c>
      <c r="N25" s="4">
        <f>STDEV(Millimeters!N24:N26)</f>
        <v>0.7104768519311289</v>
      </c>
      <c r="O25" s="4">
        <f>STDEV(Millimeters!O24:O26)</f>
        <v>0.9751740794890614</v>
      </c>
    </row>
    <row r="26" spans="1:15" ht="12.75">
      <c r="A26" t="s">
        <v>79</v>
      </c>
      <c r="B26" s="2">
        <f>STDEV(Millimeters!B27:B29)</f>
        <v>0</v>
      </c>
      <c r="C26" s="2">
        <f>STDEV(Millimeters!C27:C29)</f>
        <v>0</v>
      </c>
      <c r="D26" s="2">
        <f>STDEV(Millimeters!D27:D29)</f>
        <v>0</v>
      </c>
      <c r="E26" s="2">
        <f>STDEV(Millimeters!E27:E29)</f>
        <v>0.38092898544936327</v>
      </c>
      <c r="F26" s="2">
        <f>STDEV(Millimeters!F27:F29)</f>
        <v>0.437890845920729</v>
      </c>
      <c r="G26" s="2">
        <f>STDEV(Millimeters!G27:G29)</f>
        <v>0.21596643485896028</v>
      </c>
      <c r="H26" s="2">
        <f>STDEV(Millimeters!H27:H29)</f>
        <v>0.24205418598443093</v>
      </c>
      <c r="I26" s="2">
        <f>STDEV(Millimeters!I27:I29)</f>
        <v>0.1342675044627284</v>
      </c>
      <c r="J26" s="2">
        <f>STDEV(Millimeters!J27:J29)</f>
        <v>0.2926292416771753</v>
      </c>
      <c r="K26" s="2">
        <f>STDEV(Millimeters!K27:K29)</f>
        <v>0.0671337522313245</v>
      </c>
      <c r="L26" s="2">
        <f>STDEV(Millimeters!L27:L29)</f>
        <v>0.35523842596556443</v>
      </c>
      <c r="M26" s="2">
        <f>STDEV(Millimeters!M27:M29)</f>
        <v>0.06713375223111283</v>
      </c>
      <c r="N26" s="4">
        <f>STDEV(Millimeters!N27:N29)</f>
        <v>1.0159180172155997</v>
      </c>
      <c r="O26" s="4">
        <f>STDEV(Millimeters!O27:O29)</f>
        <v>0.9470381180519905</v>
      </c>
    </row>
    <row r="29" ht="12.75">
      <c r="A29" t="s">
        <v>82</v>
      </c>
    </row>
    <row r="31" spans="2:15" ht="12.75">
      <c r="B31" s="1">
        <v>0</v>
      </c>
      <c r="C31" s="1">
        <v>4</v>
      </c>
      <c r="D31" s="1">
        <v>8</v>
      </c>
      <c r="E31" s="1">
        <v>12</v>
      </c>
      <c r="F31" s="1">
        <v>16</v>
      </c>
      <c r="G31" s="1">
        <v>20</v>
      </c>
      <c r="H31" s="1">
        <v>22</v>
      </c>
      <c r="I31" s="1">
        <v>25</v>
      </c>
      <c r="J31" s="1">
        <v>28</v>
      </c>
      <c r="K31" s="1">
        <v>32</v>
      </c>
      <c r="L31" s="1">
        <v>35</v>
      </c>
      <c r="M31" s="1">
        <v>48</v>
      </c>
      <c r="N31" s="1">
        <v>60</v>
      </c>
      <c r="O31" s="1">
        <v>72</v>
      </c>
    </row>
    <row r="32" spans="1:15" ht="12.75">
      <c r="A32" t="s">
        <v>71</v>
      </c>
      <c r="B32" s="3">
        <f>B18/SQRT(3)</f>
        <v>0</v>
      </c>
      <c r="C32" s="3">
        <f>C18/SQRT(3)</f>
        <v>0</v>
      </c>
      <c r="D32" s="3">
        <f aca="true" t="shared" si="0" ref="D32:M32">D18/SQRT(3)</f>
        <v>0.2493765586034911</v>
      </c>
      <c r="E32" s="3">
        <f t="shared" si="0"/>
        <v>0.2595593515543794</v>
      </c>
      <c r="F32" s="3">
        <f t="shared" si="0"/>
        <v>0.14985666149060106</v>
      </c>
      <c r="G32" s="3">
        <f t="shared" si="0"/>
        <v>0.14985666149060894</v>
      </c>
      <c r="H32" s="3">
        <f t="shared" si="0"/>
        <v>0.20140125669404998</v>
      </c>
      <c r="I32" s="3">
        <f t="shared" si="0"/>
        <v>0.2713178294573674</v>
      </c>
      <c r="J32" s="3">
        <f t="shared" si="0"/>
        <v>0.11627906976745565</v>
      </c>
      <c r="K32" s="3">
        <f t="shared" si="0"/>
        <v>0.0775193798449297</v>
      </c>
      <c r="L32" s="3">
        <f t="shared" si="0"/>
        <v>0.20509700085770605</v>
      </c>
      <c r="M32" s="3">
        <f t="shared" si="0"/>
        <v>0.41925014830975377</v>
      </c>
      <c r="N32" s="4">
        <f>N18/SQRT(3)</f>
        <v>0.6091563428489045</v>
      </c>
      <c r="O32" s="4">
        <f>O18/SQRT(3)</f>
        <v>1.080415493392757</v>
      </c>
    </row>
    <row r="33" spans="1:15" ht="12.75">
      <c r="A33" t="s">
        <v>72</v>
      </c>
      <c r="B33" s="3">
        <f>B19/SQRT(3)</f>
        <v>0</v>
      </c>
      <c r="C33" s="3">
        <f aca="true" t="shared" si="1" ref="C33:M40">C19/SQRT(3)</f>
        <v>0</v>
      </c>
      <c r="D33" s="3">
        <f t="shared" si="1"/>
        <v>0.4987531172069826</v>
      </c>
      <c r="E33" s="3">
        <f t="shared" si="1"/>
        <v>0.07198881161965137</v>
      </c>
      <c r="F33" s="3">
        <f t="shared" si="1"/>
        <v>0.2199294522913243</v>
      </c>
      <c r="G33" s="3">
        <f t="shared" si="1"/>
        <v>0.1811678696400961</v>
      </c>
      <c r="H33" s="3">
        <f t="shared" si="1"/>
        <v>0.1689495714550662</v>
      </c>
      <c r="I33" s="3">
        <f>I19/SQRT(3)</f>
        <v>0.11627906976744547</v>
      </c>
      <c r="J33" s="3">
        <f t="shared" si="1"/>
        <v>0.30764550128657825</v>
      </c>
      <c r="K33" s="3">
        <f t="shared" si="1"/>
        <v>0.24205418598444317</v>
      </c>
      <c r="L33" s="3">
        <f t="shared" si="1"/>
        <v>0.31726173534390617</v>
      </c>
      <c r="M33" s="3">
        <f t="shared" si="1"/>
        <v>0.48410837196887657</v>
      </c>
      <c r="N33" s="4">
        <f>N19/SQRT(3)</f>
        <v>0.20140125669409115</v>
      </c>
      <c r="O33" s="4">
        <f>O19/SQRT(3)</f>
        <v>0.7780953449567846</v>
      </c>
    </row>
    <row r="34" spans="1:15" ht="12.75">
      <c r="A34" t="s">
        <v>73</v>
      </c>
      <c r="B34" s="3">
        <f>B20/SQRT(3)</f>
        <v>0</v>
      </c>
      <c r="C34" s="3">
        <f t="shared" si="1"/>
        <v>0</v>
      </c>
      <c r="D34" s="3">
        <f t="shared" si="1"/>
        <v>0</v>
      </c>
      <c r="E34" s="3">
        <f t="shared" si="1"/>
        <v>0.04156275976725173</v>
      </c>
      <c r="F34" s="3">
        <f t="shared" si="1"/>
        <v>0.08312551953449633</v>
      </c>
      <c r="G34" s="3">
        <f t="shared" si="1"/>
        <v>0.07198881161966166</v>
      </c>
      <c r="H34" s="3">
        <f t="shared" si="1"/>
        <v>0.03875968992248013</v>
      </c>
      <c r="I34" s="3">
        <f t="shared" si="1"/>
        <v>0.038759689922449575</v>
      </c>
      <c r="J34" s="3">
        <f t="shared" si="1"/>
        <v>0.1689495714550662</v>
      </c>
      <c r="K34" s="3">
        <f t="shared" si="1"/>
        <v>0.13975004943659117</v>
      </c>
      <c r="L34" s="3">
        <f t="shared" si="1"/>
        <v>0.20509700085771757</v>
      </c>
      <c r="M34" s="3">
        <f t="shared" si="1"/>
        <v>0.27950009887318233</v>
      </c>
      <c r="N34" s="4">
        <f>N20/SQRT(3)</f>
        <v>0.5788056016692908</v>
      </c>
      <c r="O34" s="4">
        <f>O20/SQRT(3)</f>
        <v>0.3378991429100904</v>
      </c>
    </row>
    <row r="35" spans="1:15" ht="12.75">
      <c r="A35" t="s">
        <v>74</v>
      </c>
      <c r="B35" s="3">
        <f>B21/SQRT(3)</f>
        <v>0</v>
      </c>
      <c r="C35" s="3">
        <f t="shared" si="1"/>
        <v>0</v>
      </c>
      <c r="D35" s="3">
        <f t="shared" si="1"/>
        <v>0.16625103906899533</v>
      </c>
      <c r="E35" s="3">
        <f t="shared" si="1"/>
        <v>0.07198881161965755</v>
      </c>
      <c r="F35" s="3">
        <f t="shared" si="1"/>
        <v>0.1246882793017445</v>
      </c>
      <c r="G35" s="3">
        <f t="shared" si="1"/>
        <v>0.04156275976726241</v>
      </c>
      <c r="H35" s="3">
        <f t="shared" si="1"/>
        <v>0.10254850042885302</v>
      </c>
      <c r="I35" s="3">
        <f t="shared" si="1"/>
        <v>0.1550387596899205</v>
      </c>
      <c r="J35" s="3">
        <f t="shared" si="1"/>
        <v>0.13975004943656577</v>
      </c>
      <c r="K35" s="3">
        <f t="shared" si="1"/>
        <v>0.13975004943659966</v>
      </c>
      <c r="L35" s="3">
        <f t="shared" si="1"/>
        <v>0.06713375223139507</v>
      </c>
      <c r="M35" s="3">
        <f t="shared" si="1"/>
        <v>0.40280251338811174</v>
      </c>
      <c r="N35" s="4">
        <f>N21/SQRT(3)</f>
        <v>0.886402839227078</v>
      </c>
      <c r="O35" s="4">
        <f>O21/SQRT(3)</f>
        <v>1.6503619268250926</v>
      </c>
    </row>
    <row r="36" spans="1:15" ht="12.75">
      <c r="A36" t="s">
        <v>75</v>
      </c>
      <c r="B36" s="3">
        <f>B22/SQRT(3)</f>
        <v>0</v>
      </c>
      <c r="C36" s="3">
        <f t="shared" si="1"/>
        <v>0</v>
      </c>
      <c r="D36" s="3">
        <f t="shared" si="1"/>
        <v>0.07198881161965394</v>
      </c>
      <c r="E36" s="3">
        <f t="shared" si="1"/>
        <v>0.1904644927246807</v>
      </c>
      <c r="F36" s="3">
        <f t="shared" si="1"/>
        <v>0.041562759767248166</v>
      </c>
      <c r="G36" s="3">
        <f t="shared" si="1"/>
        <v>0.07198881161965343</v>
      </c>
      <c r="H36" s="3">
        <f t="shared" si="1"/>
        <v>0.16894957145507322</v>
      </c>
      <c r="I36" s="3">
        <f t="shared" si="1"/>
        <v>0.038759689922495406</v>
      </c>
      <c r="J36" s="3">
        <f t="shared" si="1"/>
        <v>0.07751937984496025</v>
      </c>
      <c r="K36" s="3">
        <f t="shared" si="1"/>
        <v>0.03875968992252596</v>
      </c>
      <c r="L36" s="3">
        <f t="shared" si="1"/>
        <v>0.10254850042886456</v>
      </c>
      <c r="M36" s="3">
        <f t="shared" si="1"/>
        <v>0.2926292416771389</v>
      </c>
      <c r="N36" s="4">
        <f>N22/SQRT(3)</f>
        <v>0.13426750446264904</v>
      </c>
      <c r="O36" s="4">
        <f>O22/SQRT(3)</f>
        <v>0.254164283887571</v>
      </c>
    </row>
    <row r="37" spans="1:15" ht="12.75">
      <c r="A37" t="s">
        <v>76</v>
      </c>
      <c r="B37" s="3">
        <f>B23/SQRT(3)</f>
        <v>0</v>
      </c>
      <c r="C37" s="3">
        <f t="shared" si="1"/>
        <v>0</v>
      </c>
      <c r="D37" s="3">
        <f t="shared" si="1"/>
        <v>0</v>
      </c>
      <c r="E37" s="3">
        <f t="shared" si="1"/>
        <v>0.5039216813375788</v>
      </c>
      <c r="F37" s="3">
        <f t="shared" si="1"/>
        <v>0.18116786964009773</v>
      </c>
      <c r="G37" s="3">
        <f t="shared" si="1"/>
        <v>0.1246882793017445</v>
      </c>
      <c r="H37" s="3">
        <f t="shared" si="1"/>
        <v>0.11627906976745056</v>
      </c>
      <c r="I37" s="3">
        <f t="shared" si="1"/>
        <v>0.06713375223134216</v>
      </c>
      <c r="J37" s="3">
        <f t="shared" si="1"/>
        <v>0.1550387596899281</v>
      </c>
      <c r="K37" s="3">
        <f t="shared" si="1"/>
        <v>0.13426750446266666</v>
      </c>
      <c r="L37" s="3">
        <f t="shared" si="1"/>
        <v>0.1342675044627196</v>
      </c>
      <c r="M37" s="3">
        <f t="shared" si="1"/>
        <v>0.2795000988731485</v>
      </c>
      <c r="N37" s="4">
        <f>N23/SQRT(3)</f>
        <v>0.585258483354294</v>
      </c>
      <c r="O37" s="4">
        <f>O23/SQRT(3)</f>
        <v>1.1293645181653784</v>
      </c>
    </row>
    <row r="38" spans="1:15" ht="12.75">
      <c r="A38" t="s">
        <v>77</v>
      </c>
      <c r="B38" s="3">
        <f>B24/SQRT(3)</f>
        <v>0</v>
      </c>
      <c r="C38" s="3">
        <f t="shared" si="1"/>
        <v>0</v>
      </c>
      <c r="D38" s="3">
        <f t="shared" si="1"/>
        <v>0.28795524647861626</v>
      </c>
      <c r="E38" s="3">
        <f t="shared" si="1"/>
        <v>0.18116786964009285</v>
      </c>
      <c r="F38" s="3">
        <f t="shared" si="1"/>
        <v>0.14397762323929864</v>
      </c>
      <c r="G38" s="3">
        <f t="shared" si="1"/>
        <v>0.10996472614569715</v>
      </c>
      <c r="H38" s="3">
        <f t="shared" si="1"/>
        <v>0.1342675044627196</v>
      </c>
      <c r="I38" s="3">
        <f t="shared" si="1"/>
        <v>0.10254850042884146</v>
      </c>
      <c r="J38" s="3">
        <f t="shared" si="1"/>
        <v>0.2685350089254039</v>
      </c>
      <c r="K38" s="3">
        <f t="shared" si="1"/>
        <v>0.13975004943656577</v>
      </c>
      <c r="L38" s="3">
        <f t="shared" si="1"/>
        <v>0.3445036595858591</v>
      </c>
      <c r="M38" s="3">
        <f t="shared" si="1"/>
        <v>0.3445036595858728</v>
      </c>
      <c r="N38" s="4">
        <f>N24/SQRT(3)</f>
        <v>0.828587532032229</v>
      </c>
      <c r="O38" s="4"/>
    </row>
    <row r="39" spans="1:15" ht="12.75">
      <c r="A39" t="s">
        <v>78</v>
      </c>
      <c r="B39" s="3">
        <f>B25/SQRT(3)</f>
        <v>0</v>
      </c>
      <c r="C39" s="3">
        <f t="shared" si="1"/>
        <v>0</v>
      </c>
      <c r="D39" s="3">
        <f t="shared" si="1"/>
        <v>0.14397762323930813</v>
      </c>
      <c r="E39" s="3">
        <f t="shared" si="1"/>
        <v>0.149856661490603</v>
      </c>
      <c r="F39" s="3">
        <f t="shared" si="1"/>
        <v>0.07198881161964521</v>
      </c>
      <c r="G39" s="3">
        <f t="shared" si="1"/>
        <v>0.10996472614565407</v>
      </c>
      <c r="H39" s="3">
        <f t="shared" si="1"/>
        <v>0.215804820264735</v>
      </c>
      <c r="I39" s="3">
        <f t="shared" si="1"/>
        <v>0.16894957145507322</v>
      </c>
      <c r="J39" s="3">
        <f t="shared" si="1"/>
        <v>0.13975004943659966</v>
      </c>
      <c r="K39" s="3">
        <f t="shared" si="1"/>
        <v>0.2713178294573674</v>
      </c>
      <c r="L39" s="3">
        <f t="shared" si="1"/>
        <v>0.27131782945734123</v>
      </c>
      <c r="M39" s="3">
        <f t="shared" si="1"/>
        <v>0.30272285565528306</v>
      </c>
      <c r="N39" s="4">
        <f>N25/SQRT(3)</f>
        <v>0.41019400171543513</v>
      </c>
      <c r="O39" s="4">
        <f>O25/SQRT(3)</f>
        <v>0.5630170172997552</v>
      </c>
    </row>
    <row r="40" spans="1:15" ht="12.75">
      <c r="A40" t="s">
        <v>79</v>
      </c>
      <c r="B40" s="3">
        <f>B26/SQRT(3)</f>
        <v>0</v>
      </c>
      <c r="C40" s="3">
        <f t="shared" si="1"/>
        <v>0</v>
      </c>
      <c r="D40" s="3">
        <f t="shared" si="1"/>
        <v>0</v>
      </c>
      <c r="E40" s="3">
        <f t="shared" si="1"/>
        <v>0.21992945229132094</v>
      </c>
      <c r="F40" s="3">
        <f t="shared" si="1"/>
        <v>0.25281639776800585</v>
      </c>
      <c r="G40" s="3">
        <f t="shared" si="1"/>
        <v>0.1246882793017445</v>
      </c>
      <c r="H40" s="3">
        <f t="shared" si="1"/>
        <v>0.13975004943658695</v>
      </c>
      <c r="I40" s="3">
        <f t="shared" si="1"/>
        <v>0.07751937984497552</v>
      </c>
      <c r="J40" s="3">
        <f t="shared" si="1"/>
        <v>0.16894957145507322</v>
      </c>
      <c r="K40" s="3">
        <f t="shared" si="1"/>
        <v>0.03875968992246485</v>
      </c>
      <c r="L40" s="3">
        <f t="shared" si="1"/>
        <v>0.20509700085771757</v>
      </c>
      <c r="M40" s="3">
        <f t="shared" si="1"/>
        <v>0.03875968992234263</v>
      </c>
      <c r="N40" s="4">
        <f>N26/SQRT(3)</f>
        <v>0.5865405407140174</v>
      </c>
      <c r="O40" s="4">
        <f>O26/SQRT(3)</f>
        <v>0.5467727123901533</v>
      </c>
    </row>
    <row r="43" ht="12.75">
      <c r="A43" t="s">
        <v>85</v>
      </c>
    </row>
    <row r="45" spans="2:15" ht="12.75">
      <c r="B45" s="1">
        <v>0</v>
      </c>
      <c r="C45" s="1">
        <v>4</v>
      </c>
      <c r="D45" s="1">
        <v>8</v>
      </c>
      <c r="E45" s="1">
        <v>12</v>
      </c>
      <c r="F45" s="1">
        <v>16</v>
      </c>
      <c r="G45" s="1">
        <v>20</v>
      </c>
      <c r="H45" s="1">
        <v>22</v>
      </c>
      <c r="I45" s="1">
        <v>25</v>
      </c>
      <c r="J45" s="1">
        <v>28</v>
      </c>
      <c r="K45" s="1">
        <v>32</v>
      </c>
      <c r="L45" s="1">
        <v>35</v>
      </c>
      <c r="M45" s="1">
        <v>48</v>
      </c>
      <c r="N45" s="1">
        <v>60</v>
      </c>
      <c r="O45" s="1">
        <v>72</v>
      </c>
    </row>
    <row r="46" spans="1:15" ht="12.75">
      <c r="A46" t="s">
        <v>88</v>
      </c>
      <c r="B46" s="2">
        <f>AVERAGE(Millimeters!B3,Millimeters!B4,Millimeters!B5,Millimeters!B12,Millimeters!B13,Millimeters!B14,Millimeters!B21,Millimeters!B22,Millimeters!B23)</f>
        <v>0</v>
      </c>
      <c r="C46" s="2">
        <f>AVERAGE(Millimeters!C3,Millimeters!C4,Millimeters!C5,Millimeters!C12,Millimeters!C13,Millimeters!C14,Millimeters!C21,Millimeters!C22,Millimeters!C23)</f>
        <v>0</v>
      </c>
      <c r="D46" s="2">
        <f>AVERAGE(Millimeters!D3,Millimeters!D4,Millimeters!D5,Millimeters!D12,Millimeters!D13,Millimeters!D14,Millimeters!D21,Millimeters!D22,Millimeters!D23)</f>
        <v>1.5239678581324472</v>
      </c>
      <c r="E46" s="2">
        <f>AVERAGE(Millimeters!E3,Millimeters!E4,Millimeters!E5,Millimeters!E12,Millimeters!E13,Millimeters!E14,Millimeters!E21,Millimeters!E22,Millimeters!E23)</f>
        <v>3.1310612357993906</v>
      </c>
      <c r="F46" s="2">
        <f>AVERAGE(Millimeters!F3,Millimeters!F4,Millimeters!F5,Millimeters!F12,Millimeters!F13,Millimeters!F14,Millimeters!F21,Millimeters!F22,Millimeters!F23)</f>
        <v>4.419506788584095</v>
      </c>
      <c r="G46" s="2">
        <f>AVERAGE(Millimeters!G3,Millimeters!G4,Millimeters!G5,Millimeters!G12,Millimeters!G13,Millimeters!G14,Millimeters!G21,Millimeters!G22,Millimeters!G23)</f>
        <v>5.583264062067054</v>
      </c>
      <c r="H46" s="2">
        <f>AVERAGE(Millimeters!H3,Millimeters!H4,Millimeters!H5,Millimeters!H12,Millimeters!H13,Millimeters!H14,Millimeters!H21,Millimeters!H22,Millimeters!H23)</f>
        <v>6.369509043927648</v>
      </c>
      <c r="I46" s="2">
        <f>AVERAGE(Millimeters!I3,Millimeters!I4,Millimeters!I5,Millimeters!I12,Millimeters!I13,Millimeters!I14,Millimeters!I21,Millimeters!I22,Millimeters!I23)</f>
        <v>7.183462532299741</v>
      </c>
      <c r="J46" s="2">
        <f>AVERAGE(Millimeters!J3,Millimeters!J4,Millimeters!J5,Millimeters!J12,Millimeters!J13,Millimeters!J14,Millimeters!J21,Millimeters!J22,Millimeters!J23)</f>
        <v>8.320413436692506</v>
      </c>
      <c r="K46" s="2">
        <f>AVERAGE(Millimeters!K3,Millimeters!K4,Millimeters!K5,Millimeters!K12,Millimeters!K13,Millimeters!K14,Millimeters!K21,Millimeters!K22,Millimeters!K23)</f>
        <v>9.483204134366925</v>
      </c>
      <c r="L46" s="2">
        <f>AVERAGE(Millimeters!L3,Millimeters!L4,Millimeters!L5,Millimeters!L12,Millimeters!L13,Millimeters!L14,Millimeters!L21,Millimeters!L22,Millimeters!L23)</f>
        <v>10.400516795865633</v>
      </c>
      <c r="M46" s="2">
        <f>AVERAGE(Millimeters!M3,Millimeters!M4,Millimeters!M5,Millimeters!M12,Millimeters!M13,Millimeters!M14,Millimeters!M21,Millimeters!M22,Millimeters!M23)</f>
        <v>15.297157622739016</v>
      </c>
      <c r="N46" s="4">
        <f>AVERAGE(Millimeters!N3,Millimeters!N4,Millimeters!N5,Millimeters!N12,Millimeters!N13,Millimeters!N14,Millimeters!N21,Millimeters!N22,Millimeters!N23)</f>
        <v>20.05167958656331</v>
      </c>
      <c r="O46" s="4">
        <f>AVERAGE(Millimeters!O3,Millimeters!O4,Millimeters!O5,Millimeters!O12,Millimeters!O13,Millimeters!O14,Millimeters!O21,Millimeters!O22,Millimeters!O23)</f>
        <v>23.934108527131784</v>
      </c>
    </row>
    <row r="47" spans="1:15" ht="12.75">
      <c r="A47" t="s">
        <v>87</v>
      </c>
      <c r="B47" s="2">
        <f>AVERAGE(Millimeters!B6,Millimeters!B7,Millimeters!B8,Millimeters!B15,Millimeters!B16,Millimeters!B17,Millimeters!B24,Millimeters!B25,Millimeters!B26)</f>
        <v>0</v>
      </c>
      <c r="C47" s="2">
        <f>AVERAGE(Millimeters!C6,Millimeters!C7,Millimeters!C8,Millimeters!C15,Millimeters!C16,Millimeters!C17,Millimeters!C24,Millimeters!C25,Millimeters!C26)</f>
        <v>0</v>
      </c>
      <c r="D47" s="2">
        <f>AVERAGE(Millimeters!D6,Millimeters!D7,Millimeters!D8,Millimeters!D15,Millimeters!D16,Millimeters!D17,Millimeters!D24,Millimeters!D25,Millimeters!D26)</f>
        <v>0.9559434746467166</v>
      </c>
      <c r="E47" s="2">
        <f>AVERAGE(Millimeters!E6,Millimeters!E7,Millimeters!E8,Millimeters!E15,Millimeters!E16,Millimeters!E17,Millimeters!E24,Millimeters!E25,Millimeters!E26)</f>
        <v>2.313660293710169</v>
      </c>
      <c r="F47" s="2">
        <f>AVERAGE(Millimeters!F6,Millimeters!F7,Millimeters!F8,Millimeters!F15,Millimeters!F16,Millimeters!F17,Millimeters!F24,Millimeters!F25,Millimeters!F26)</f>
        <v>3.560543086727625</v>
      </c>
      <c r="G47" s="2">
        <f>AVERAGE(Millimeters!G6,Millimeters!G7,Millimeters!G8,Millimeters!G15,Millimeters!G16,Millimeters!G17,Millimeters!G24,Millimeters!G25,Millimeters!G26)</f>
        <v>4.558049321141591</v>
      </c>
      <c r="H47" s="2">
        <f>AVERAGE(Millimeters!H6,Millimeters!H7,Millimeters!H8,Millimeters!H15,Millimeters!H16,Millimeters!H17,Millimeters!H24,Millimeters!H25,Millimeters!H26)</f>
        <v>5.025839793281653</v>
      </c>
      <c r="I47" s="2">
        <f>AVERAGE(Millimeters!I6,Millimeters!I7,Millimeters!I8,Millimeters!I15,Millimeters!I16,Millimeters!I17,Millimeters!I24,Millimeters!I25,Millimeters!I26)</f>
        <v>5.62015503875969</v>
      </c>
      <c r="J47" s="2">
        <f>AVERAGE(Millimeters!J6,Millimeters!J7,Millimeters!J8,Millimeters!J15,Millimeters!J16,Millimeters!J17,Millimeters!J24,Millimeters!J25,Millimeters!J26)</f>
        <v>6.989664082687338</v>
      </c>
      <c r="K47" s="2">
        <f>AVERAGE(Millimeters!K6,Millimeters!K7,Millimeters!K8,Millimeters!K15,Millimeters!K16,Millimeters!K17,Millimeters!K24,Millimeters!K25,Millimeters!K26)</f>
        <v>7.687338501291988</v>
      </c>
      <c r="L47" s="2">
        <f>AVERAGE(Millimeters!L6,Millimeters!L7,Millimeters!L8,Millimeters!L15,Millimeters!L16,Millimeters!L17,Millimeters!L24,Millimeters!L25,Millimeters!L26)</f>
        <v>8.074935400516795</v>
      </c>
      <c r="M47" s="2">
        <f>AVERAGE(Millimeters!M6,Millimeters!M7,Millimeters!M8,Millimeters!M15,Millimeters!M16,Millimeters!M17,Millimeters!M24,Millimeters!M25,Millimeters!M26)</f>
        <v>11.576227390180879</v>
      </c>
      <c r="N47" s="4">
        <f>AVERAGE(Millimeters!N6,Millimeters!N7,Millimeters!N8,Millimeters!N15,Millimeters!N16,Millimeters!N17,Millimeters!N24,Millimeters!N25,Millimeters!N26)</f>
        <v>14.62532299741602</v>
      </c>
      <c r="O47" s="4">
        <f>AVERAGE(Millimeters!O6,Millimeters!O7,Millimeters!O8,Millimeters!O15,Millimeters!O16,Millimeters!O17,Millimeters!O24,Millimeters!O25,Millimeters!O26)</f>
        <v>17.144702842377264</v>
      </c>
    </row>
    <row r="48" spans="1:15" ht="12.75">
      <c r="A48" t="s">
        <v>86</v>
      </c>
      <c r="B48" s="2">
        <f>AVERAGE(Millimeters!B9,Millimeters!B10,Millimeters!B11,Millimeters!B18,Millimeters!B19,Millimeters!B20,Millimeters!B27,Millimeters!B28,Millimeters!B29)</f>
        <v>0</v>
      </c>
      <c r="C48" s="2">
        <f>AVERAGE(Millimeters!C9,Millimeters!C10,Millimeters!C11,Millimeters!C18,Millimeters!C19,Millimeters!C20,Millimeters!C27,Millimeters!C28,Millimeters!C29)</f>
        <v>0</v>
      </c>
      <c r="D48" s="2">
        <f>AVERAGE(Millimeters!D9,Millimeters!D10,Millimeters!D11,Millimeters!D18,Millimeters!D19,Millimeters!D20,Millimeters!D27,Millimeters!D28,Millimeters!D29)</f>
        <v>0</v>
      </c>
      <c r="E48" s="2">
        <f>AVERAGE(Millimeters!E9,Millimeters!E10,Millimeters!E11,Millimeters!E18,Millimeters!E19,Millimeters!E20,Millimeters!E27,Millimeters!E28,Millimeters!E29)</f>
        <v>1.537822111388196</v>
      </c>
      <c r="F48" s="2">
        <f>AVERAGE(Millimeters!F9,Millimeters!F10,Millimeters!F11,Millimeters!F18,Millimeters!F19,Millimeters!F20,Millimeters!F27,Millimeters!F28,Millimeters!F29)</f>
        <v>2.729287891382655</v>
      </c>
      <c r="G48" s="2">
        <f>AVERAGE(Millimeters!G9,Millimeters!G10,Millimeters!G11,Millimeters!G18,Millimeters!G19,Millimeters!G20,Millimeters!G27,Millimeters!G28,Millimeters!G29)</f>
        <v>3.8237738985868663</v>
      </c>
      <c r="H48" s="2">
        <f>AVERAGE(Millimeters!H9,Millimeters!H10,Millimeters!H11,Millimeters!H18,Millimeters!H19,Millimeters!H20,Millimeters!H27,Millimeters!H28,Millimeters!H29)</f>
        <v>4.263565891472869</v>
      </c>
      <c r="I48" s="2">
        <f>AVERAGE(Millimeters!I9,Millimeters!I10,Millimeters!I11,Millimeters!I18,Millimeters!I19,Millimeters!I20,Millimeters!I27,Millimeters!I28,Millimeters!I29)</f>
        <v>5.025839793281653</v>
      </c>
      <c r="J48" s="2">
        <f>AVERAGE(Millimeters!J9,Millimeters!J10,Millimeters!J11,Millimeters!J18,Millimeters!J19,Millimeters!J20,Millimeters!J27,Millimeters!J28,Millimeters!J29)</f>
        <v>5.723514211886305</v>
      </c>
      <c r="K48" s="2">
        <f>AVERAGE(Millimeters!K9,Millimeters!K10,Millimeters!K11,Millimeters!K18,Millimeters!K19,Millimeters!K20,Millimeters!K27,Millimeters!K28,Millimeters!K29)</f>
        <v>6.69250645994832</v>
      </c>
      <c r="L48" s="2">
        <f>AVERAGE(Millimeters!L9,Millimeters!L10,Millimeters!L11,Millimeters!L18,Millimeters!L19,Millimeters!L20,Millimeters!L27,Millimeters!L28,Millimeters!L29)</f>
        <v>7.093023255813954</v>
      </c>
      <c r="M48" s="2">
        <f>AVERAGE(Millimeters!M9,Millimeters!M10,Millimeters!M11,Millimeters!M18,Millimeters!M19,Millimeters!M20,Millimeters!M27,Millimeters!M28,Millimeters!M29)</f>
        <v>9.70284237726098</v>
      </c>
      <c r="N48" s="4">
        <f>AVERAGE(Millimeters!N9,Millimeters!N10,Millimeters!N11,Millimeters!N18,Millimeters!N19,Millimeters!N20,Millimeters!N27,Millimeters!N28,Millimeters!N29)</f>
        <v>12.325581395348838</v>
      </c>
      <c r="O48" s="4">
        <f>AVERAGE(Millimeters!O9,Millimeters!O10,Millimeters!O11,Millimeters!O18,Millimeters!O19,Millimeters!O20,Millimeters!O27,Millimeters!O28,Millimeters!O29)</f>
        <v>13.591731266149871</v>
      </c>
    </row>
    <row r="51" ht="12.75">
      <c r="A51" t="s">
        <v>89</v>
      </c>
    </row>
    <row r="53" spans="2:15" ht="12.75">
      <c r="B53" s="1">
        <v>0</v>
      </c>
      <c r="C53" s="1">
        <v>4</v>
      </c>
      <c r="D53" s="1">
        <v>8</v>
      </c>
      <c r="E53" s="1">
        <v>12</v>
      </c>
      <c r="F53" s="1">
        <v>16</v>
      </c>
      <c r="G53" s="1">
        <v>20</v>
      </c>
      <c r="H53" s="1">
        <v>22</v>
      </c>
      <c r="I53" s="1">
        <v>25</v>
      </c>
      <c r="J53" s="1">
        <v>28</v>
      </c>
      <c r="K53" s="1">
        <v>32</v>
      </c>
      <c r="L53" s="1">
        <v>35</v>
      </c>
      <c r="M53" s="1">
        <v>48</v>
      </c>
      <c r="N53" s="1">
        <v>60</v>
      </c>
      <c r="O53" s="1">
        <v>72</v>
      </c>
    </row>
    <row r="54" spans="1:15" ht="12.75">
      <c r="A54" t="s">
        <v>88</v>
      </c>
      <c r="B54" s="4">
        <f>STDEV(Millimeters!B3,Millimeters!B4,Millimeters!B5,Millimeters!B12,Millimeters!B13,Millimeters!B14,Millimeters!B21,Millimeters!B22,Millimeters!B23)</f>
        <v>0</v>
      </c>
      <c r="C54" s="4">
        <f>STDEV(Millimeters!C3,Millimeters!C4,Millimeters!C5,Millimeters!C12,Millimeters!C13,Millimeters!C14,Millimeters!C21,Millimeters!C22,Millimeters!C23)</f>
        <v>0</v>
      </c>
      <c r="D54" s="4">
        <f>STDEV(Millimeters!D3,Millimeters!D4,Millimeters!D5,Millimeters!D12,Millimeters!D13,Millimeters!D14,Millimeters!D21,Millimeters!D22,Millimeters!D23)</f>
        <v>0.4171832896900381</v>
      </c>
      <c r="E54" s="4">
        <f>STDEV(Millimeters!E3,Millimeters!E4,Millimeters!E5,Millimeters!E12,Millimeters!E13,Millimeters!E14,Millimeters!E21,Millimeters!E22,Millimeters!E23)</f>
        <v>0.30823767610539016</v>
      </c>
      <c r="F54" s="4">
        <f>STDEV(Millimeters!F3,Millimeters!F4,Millimeters!F5,Millimeters!F12,Millimeters!F13,Millimeters!F14,Millimeters!F21,Millimeters!F22,Millimeters!F23)</f>
        <v>0.48336256648433373</v>
      </c>
      <c r="G54" s="4">
        <f>STDEV(Millimeters!G3,Millimeters!G4,Millimeters!G5,Millimeters!G12,Millimeters!G13,Millimeters!G14,Millimeters!G21,Millimeters!G22,Millimeters!G23)</f>
        <v>0.46561422490457754</v>
      </c>
      <c r="H54" s="4">
        <f>STDEV(Millimeters!H3,Millimeters!H4,Millimeters!H5,Millimeters!H12,Millimeters!H13,Millimeters!H14,Millimeters!H21,Millimeters!H22,Millimeters!H23)</f>
        <v>0.37126441978038355</v>
      </c>
      <c r="I54" s="4">
        <f>STDEV(Millimeters!I3,Millimeters!I4,Millimeters!I5,Millimeters!I12,Millimeters!I13,Millimeters!I14,Millimeters!I21,Millimeters!I22,Millimeters!I23)</f>
        <v>0.5225375489423691</v>
      </c>
      <c r="J54" s="4">
        <f>STDEV(Millimeters!J3,Millimeters!J4,Millimeters!J5,Millimeters!J12,Millimeters!J13,Millimeters!J14,Millimeters!J21,Millimeters!J22,Millimeters!J23)</f>
        <v>0.6424645137306616</v>
      </c>
      <c r="K54" s="4">
        <f>STDEV(Millimeters!K3,Millimeters!K4,Millimeters!K5,Millimeters!K12,Millimeters!K13,Millimeters!K14,Millimeters!K21,Millimeters!K22,Millimeters!K23)</f>
        <v>0.40326845051711846</v>
      </c>
      <c r="L54" s="4">
        <f>STDEV(Millimeters!L3,Millimeters!L4,Millimeters!L5,Millimeters!L12,Millimeters!L13,Millimeters!L14,Millimeters!L21,Millimeters!L22,Millimeters!L23)</f>
        <v>0.4655198507544499</v>
      </c>
      <c r="M54" s="4">
        <f>STDEV(Millimeters!M3,Millimeters!M4,Millimeters!M5,Millimeters!M12,Millimeters!M13,Millimeters!M14,Millimeters!M21,Millimeters!M22,Millimeters!M23)</f>
        <v>1.2443912989673367</v>
      </c>
      <c r="N54" s="4">
        <f>STDEV(Millimeters!N3,Millimeters!N4,Millimeters!N5,Millimeters!N12,Millimeters!N13,Millimeters!N14,Millimeters!N21,Millimeters!N22,Millimeters!N23)</f>
        <v>2.3766991808923836</v>
      </c>
      <c r="O54" s="4">
        <f>STDEV(Millimeters!O3,Millimeters!O4,Millimeters!O5,Millimeters!O12,Millimeters!O13,Millimeters!O14,Millimeters!O21,Millimeters!O22,Millimeters!O23)</f>
        <v>2.9557916917415468</v>
      </c>
    </row>
    <row r="55" spans="1:15" ht="12.75">
      <c r="A55" t="s">
        <v>87</v>
      </c>
      <c r="B55" s="4">
        <f>STDEV(Millimeters!B6,Millimeters!B7,Millimeters!B8,Millimeters!B15,Millimeters!B16,Millimeters!B17,Millimeters!B24,Millimeters!B25,Millimeters!B26)</f>
        <v>0</v>
      </c>
      <c r="C55" s="4">
        <f>STDEV(Millimeters!C6,Millimeters!C7,Millimeters!C8,Millimeters!C15,Millimeters!C16,Millimeters!C17,Millimeters!C24,Millimeters!C25,Millimeters!C26)</f>
        <v>0</v>
      </c>
      <c r="D55" s="4">
        <f>STDEV(Millimeters!D6,Millimeters!D7,Millimeters!D8,Millimeters!D15,Millimeters!D16,Millimeters!D17,Millimeters!D24,Millimeters!D25,Millimeters!D26)</f>
        <v>0.45813399179236514</v>
      </c>
      <c r="E55" s="4">
        <f>STDEV(Millimeters!E6,Millimeters!E7,Millimeters!E8,Millimeters!E15,Millimeters!E16,Millimeters!E17,Millimeters!E24,Millimeters!E25,Millimeters!E26)</f>
        <v>0.29971332298121395</v>
      </c>
      <c r="F55" s="4">
        <f>STDEV(Millimeters!F6,Millimeters!F7,Millimeters!F8,Millimeters!F15,Millimeters!F16,Millimeters!F17,Millimeters!F24,Millimeters!F25,Millimeters!F26)</f>
        <v>0.3848765415098169</v>
      </c>
      <c r="G55" s="4">
        <f>STDEV(Millimeters!G6,Millimeters!G7,Millimeters!G8,Millimeters!G15,Millimeters!G16,Millimeters!G17,Millimeters!G24,Millimeters!G25,Millimeters!G26)</f>
        <v>0.2578901422691355</v>
      </c>
      <c r="H55" s="4">
        <f>STDEV(Millimeters!H6,Millimeters!H7,Millimeters!H8,Millimeters!H15,Millimeters!H16,Millimeters!H17,Millimeters!H24,Millimeters!H25,Millimeters!H26)</f>
        <v>0.5630170172997688</v>
      </c>
      <c r="I55" s="4">
        <f>STDEV(Millimeters!I6,Millimeters!I7,Millimeters!I8,Millimeters!I15,Millimeters!I16,Millimeters!I17,Millimeters!I24,Millimeters!I25,Millimeters!I26)</f>
        <v>0.5929092457665893</v>
      </c>
      <c r="J55" s="4">
        <f>STDEV(Millimeters!J6,Millimeters!J7,Millimeters!J8,Millimeters!J15,Millimeters!J16,Millimeters!J17,Millimeters!J24,Millimeters!J25,Millimeters!J26)</f>
        <v>0.6165106093250712</v>
      </c>
      <c r="K55" s="4">
        <f>STDEV(Millimeters!K6,Millimeters!K7,Millimeters!K8,Millimeters!K15,Millimeters!K16,Millimeters!K17,Millimeters!K24,Millimeters!K25,Millimeters!K26)</f>
        <v>0.7035711186306958</v>
      </c>
      <c r="L55" s="4">
        <f>STDEV(Millimeters!L6,Millimeters!L7,Millimeters!L8,Millimeters!L15,Millimeters!L16,Millimeters!L17,Millimeters!L24,Millimeters!L25,Millimeters!L26)</f>
        <v>0.5488295449033631</v>
      </c>
      <c r="M55" s="4">
        <f>STDEV(Millimeters!M6,Millimeters!M7,Millimeters!M8,Millimeters!M15,Millimeters!M16,Millimeters!M17,Millimeters!M24,Millimeters!M25,Millimeters!M26)</f>
        <v>1.2686029340351188</v>
      </c>
      <c r="N55" s="4">
        <f>STDEV(Millimeters!N6,Millimeters!N7,Millimeters!N8,Millimeters!N15,Millimeters!N16,Millimeters!N17,Millimeters!N24,Millimeters!N25,Millimeters!N26)</f>
        <v>1.272150653664841</v>
      </c>
      <c r="O55" s="4">
        <f>STDEV(Millimeters!O6,Millimeters!O7,Millimeters!O8,Millimeters!O15,Millimeters!O16,Millimeters!O17,Millimeters!O24,Millimeters!O25,Millimeters!O26)</f>
        <v>1.911642681497307</v>
      </c>
    </row>
    <row r="56" spans="1:15" ht="12.75">
      <c r="A56" t="s">
        <v>86</v>
      </c>
      <c r="B56" s="4">
        <f>STDEV(Millimeters!B9,Millimeters!B10,Millimeters!B11,Millimeters!B18,Millimeters!B19,Millimeters!B20,Millimeters!B27,Millimeters!B28,Millimeters!B29)</f>
        <v>0</v>
      </c>
      <c r="C56" s="4">
        <f>STDEV(Millimeters!C9,Millimeters!C10,Millimeters!C11,Millimeters!C18,Millimeters!C19,Millimeters!C20,Millimeters!C27,Millimeters!C28,Millimeters!C29)</f>
        <v>0</v>
      </c>
      <c r="D56" s="4">
        <f>STDEV(Millimeters!D9,Millimeters!D10,Millimeters!D11,Millimeters!D18,Millimeters!D19,Millimeters!D20,Millimeters!D27,Millimeters!D28,Millimeters!D29)</f>
        <v>0</v>
      </c>
      <c r="E56" s="4">
        <f>STDEV(Millimeters!E9,Millimeters!E10,Millimeters!E11,Millimeters!E18,Millimeters!E19,Millimeters!E20,Millimeters!E27,Millimeters!E28,Millimeters!E29)</f>
        <v>0.6327239130356751</v>
      </c>
      <c r="F56" s="4">
        <f>STDEV(Millimeters!F9,Millimeters!F10,Millimeters!F11,Millimeters!F18,Millimeters!F19,Millimeters!F20,Millimeters!F27,Millimeters!F28,Millimeters!F29)</f>
        <v>0.33250207813798355</v>
      </c>
      <c r="G56" s="4">
        <f>STDEV(Millimeters!G9,Millimeters!G10,Millimeters!G11,Millimeters!G18,Millimeters!G19,Millimeters!G20,Millimeters!G27,Millimeters!G28,Millimeters!G29)</f>
        <v>0.31789398463795965</v>
      </c>
      <c r="H56" s="4">
        <f>STDEV(Millimeters!H9,Millimeters!H10,Millimeters!H11,Millimeters!H18,Millimeters!H19,Millimeters!H20,Millimeters!H27,Millimeters!H28,Millimeters!H29)</f>
        <v>0.3583961629633154</v>
      </c>
      <c r="I56" s="4">
        <f>STDEV(Millimeters!I9,Millimeters!I10,Millimeters!I11,Millimeters!I18,Millimeters!I19,Millimeters!I20,Millimeters!I27,Millimeters!I28,Millimeters!I29)</f>
        <v>0.4419284593407508</v>
      </c>
      <c r="J56" s="4">
        <f>STDEV(Millimeters!J9,Millimeters!J10,Millimeters!J11,Millimeters!J18,Millimeters!J19,Millimeters!J20,Millimeters!J27,Millimeters!J28,Millimeters!J29)</f>
        <v>0.5778314541037111</v>
      </c>
      <c r="K56" s="4">
        <f>STDEV(Millimeters!K9,Millimeters!K10,Millimeters!K11,Millimeters!K18,Millimeters!K19,Millimeters!K20,Millimeters!K27,Millimeters!K28,Millimeters!K29)</f>
        <v>0.48681615066203504</v>
      </c>
      <c r="L56" s="4">
        <f>STDEV(Millimeters!L9,Millimeters!L10,Millimeters!L11,Millimeters!L18,Millimeters!L19,Millimeters!L20,Millimeters!L27,Millimeters!L28,Millimeters!L29)</f>
        <v>0.423262202865142</v>
      </c>
      <c r="M56" s="4">
        <f>STDEV(Millimeters!M9,Millimeters!M10,Millimeters!M11,Millimeters!M18,Millimeters!M19,Millimeters!M20,Millimeters!M27,Millimeters!M28,Millimeters!M29)</f>
        <v>0.8326570177884381</v>
      </c>
      <c r="N56" s="4">
        <f>STDEV(Millimeters!N9,Millimeters!N10,Millimeters!N11,Millimeters!N18,Millimeters!N19,Millimeters!N20,Millimeters!N27,Millimeters!N28,Millimeters!N29)</f>
        <v>1.1900865982824889</v>
      </c>
      <c r="O56" s="4">
        <f>STDEV(Millimeters!O9,Millimeters!O10,Millimeters!O11,Millimeters!O18,Millimeters!O19,Millimeters!O20,Millimeters!O27,Millimeters!O28,Millimeters!O29)</f>
        <v>1.4043369003482502</v>
      </c>
    </row>
    <row r="59" ht="12.75">
      <c r="A59" t="s">
        <v>90</v>
      </c>
    </row>
    <row r="60" spans="2:15" ht="12.75">
      <c r="B60" s="1">
        <v>0</v>
      </c>
      <c r="C60" s="1">
        <v>4</v>
      </c>
      <c r="D60" s="1">
        <v>8</v>
      </c>
      <c r="E60" s="1">
        <v>12</v>
      </c>
      <c r="F60" s="1">
        <v>16</v>
      </c>
      <c r="G60" s="1">
        <v>20</v>
      </c>
      <c r="H60" s="1">
        <v>22</v>
      </c>
      <c r="I60" s="1">
        <v>25</v>
      </c>
      <c r="J60" s="1">
        <v>28</v>
      </c>
      <c r="K60" s="1">
        <v>32</v>
      </c>
      <c r="L60" s="1">
        <v>35</v>
      </c>
      <c r="M60" s="1">
        <v>48</v>
      </c>
      <c r="N60" s="1">
        <v>60</v>
      </c>
      <c r="O60" s="1">
        <v>72</v>
      </c>
    </row>
    <row r="61" spans="1:15" ht="12.75">
      <c r="A61" t="s">
        <v>88</v>
      </c>
      <c r="B61" s="4">
        <f>B54/SQRT(9)</f>
        <v>0</v>
      </c>
      <c r="C61" s="4">
        <f aca="true" t="shared" si="2" ref="C61:M61">C54/SQRT(9)</f>
        <v>0</v>
      </c>
      <c r="D61" s="4">
        <f t="shared" si="2"/>
        <v>0.13906109656334603</v>
      </c>
      <c r="E61" s="4">
        <f t="shared" si="2"/>
        <v>0.10274589203513006</v>
      </c>
      <c r="F61" s="4">
        <f t="shared" si="2"/>
        <v>0.16112085549477792</v>
      </c>
      <c r="G61" s="4">
        <f t="shared" si="2"/>
        <v>0.15520474163485917</v>
      </c>
      <c r="H61" s="4">
        <f t="shared" si="2"/>
        <v>0.12375480659346118</v>
      </c>
      <c r="I61" s="4">
        <f t="shared" si="2"/>
        <v>0.17417918298078972</v>
      </c>
      <c r="J61" s="4">
        <f t="shared" si="2"/>
        <v>0.21415483791022052</v>
      </c>
      <c r="K61" s="4">
        <f t="shared" si="2"/>
        <v>0.13442281683903948</v>
      </c>
      <c r="L61" s="4">
        <f t="shared" si="2"/>
        <v>0.15517328358481663</v>
      </c>
      <c r="M61" s="4">
        <f t="shared" si="2"/>
        <v>0.4147970996557789</v>
      </c>
      <c r="N61" s="4">
        <f>N54/SQRT(9)</f>
        <v>0.7922330602974612</v>
      </c>
      <c r="O61" s="4">
        <f>O54/SQRT(6)</f>
        <v>1.206696905120776</v>
      </c>
    </row>
    <row r="62" spans="1:15" ht="12.75">
      <c r="A62" t="s">
        <v>87</v>
      </c>
      <c r="B62" s="4">
        <f aca="true" t="shared" si="3" ref="B62:M63">B55/SQRT(9)</f>
        <v>0</v>
      </c>
      <c r="C62" s="4">
        <f t="shared" si="3"/>
        <v>0</v>
      </c>
      <c r="D62" s="4">
        <f t="shared" si="3"/>
        <v>0.15271133059745504</v>
      </c>
      <c r="E62" s="4">
        <f t="shared" si="3"/>
        <v>0.09990444099373798</v>
      </c>
      <c r="F62" s="4">
        <f t="shared" si="3"/>
        <v>0.12829218050327232</v>
      </c>
      <c r="G62" s="4">
        <f t="shared" si="3"/>
        <v>0.0859633807563785</v>
      </c>
      <c r="H62" s="4">
        <f t="shared" si="3"/>
        <v>0.18767233909992295</v>
      </c>
      <c r="I62" s="4">
        <f t="shared" si="3"/>
        <v>0.19763641525552977</v>
      </c>
      <c r="J62" s="4">
        <f t="shared" si="3"/>
        <v>0.2055035364416904</v>
      </c>
      <c r="K62" s="4">
        <f t="shared" si="3"/>
        <v>0.2345237062102319</v>
      </c>
      <c r="L62" s="4">
        <f t="shared" si="3"/>
        <v>0.18294318163445436</v>
      </c>
      <c r="M62" s="4">
        <f t="shared" si="3"/>
        <v>0.42286764467837296</v>
      </c>
      <c r="N62" s="4">
        <f>N55/SQRT(9)</f>
        <v>0.42405021788828035</v>
      </c>
      <c r="O62" s="4">
        <f>O55/SQRT(9)</f>
        <v>0.637214227165769</v>
      </c>
    </row>
    <row r="63" spans="1:15" ht="12.75">
      <c r="A63" t="s">
        <v>86</v>
      </c>
      <c r="B63" s="4">
        <f t="shared" si="3"/>
        <v>0</v>
      </c>
      <c r="C63" s="4">
        <f t="shared" si="3"/>
        <v>0</v>
      </c>
      <c r="D63" s="4">
        <f t="shared" si="3"/>
        <v>0</v>
      </c>
      <c r="E63" s="4">
        <f t="shared" si="3"/>
        <v>0.2109079710118917</v>
      </c>
      <c r="F63" s="4">
        <f t="shared" si="3"/>
        <v>0.11083402604599452</v>
      </c>
      <c r="G63" s="4">
        <f t="shared" si="3"/>
        <v>0.10596466154598655</v>
      </c>
      <c r="H63" s="4">
        <f t="shared" si="3"/>
        <v>0.11946538765443847</v>
      </c>
      <c r="I63" s="4">
        <f t="shared" si="3"/>
        <v>0.14730948644691694</v>
      </c>
      <c r="J63" s="4">
        <f t="shared" si="3"/>
        <v>0.192610484701237</v>
      </c>
      <c r="K63" s="4">
        <f t="shared" si="3"/>
        <v>0.16227205022067834</v>
      </c>
      <c r="L63" s="4">
        <f t="shared" si="3"/>
        <v>0.14108740095504732</v>
      </c>
      <c r="M63" s="4">
        <f t="shared" si="3"/>
        <v>0.2775523392628127</v>
      </c>
      <c r="N63" s="4">
        <f>N56/SQRT(9)</f>
        <v>0.39669553276082964</v>
      </c>
      <c r="O63" s="4">
        <f>O56/SQRT(9)</f>
        <v>0.4681123001160834</v>
      </c>
    </row>
    <row r="69" spans="2:1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DeLoache</dc:creator>
  <cp:keywords/>
  <dc:description/>
  <cp:lastModifiedBy>Will DeLoache</cp:lastModifiedBy>
  <dcterms:created xsi:type="dcterms:W3CDTF">2009-03-14T18:10:27Z</dcterms:created>
  <dcterms:modified xsi:type="dcterms:W3CDTF">2009-03-15T18:28:55Z</dcterms:modified>
  <cp:category/>
  <cp:version/>
  <cp:contentType/>
  <cp:contentStatus/>
</cp:coreProperties>
</file>